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0de858766dca7049/Рабочий стол/ОПТ МАГАЗИНА/"/>
    </mc:Choice>
  </mc:AlternateContent>
  <xr:revisionPtr revIDLastSave="3" documentId="11_A2C81189696421F357A71FA16B2C83FAC89244B3" xr6:coauthVersionLast="47" xr6:coauthVersionMax="47" xr10:uidLastSave="{2C687C9D-FA14-4D14-9F90-0CF57A7A70B1}"/>
  <bookViews>
    <workbookView xWindow="-120" yWindow="-120" windowWidth="38640" windowHeight="21120" xr2:uid="{00000000-000D-0000-FFFF-FFFF00000000}"/>
  </bookViews>
  <sheets>
    <sheet name="Оптовый заказ" sheetId="1" r:id="rId1"/>
    <sheet name="Исходные цены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6" i="1" l="1"/>
  <c r="C166" i="1"/>
  <c r="J165" i="1"/>
  <c r="E165" i="1"/>
  <c r="D165" i="1"/>
  <c r="C165" i="1"/>
  <c r="J164" i="1"/>
  <c r="E164" i="1"/>
  <c r="C164" i="1"/>
  <c r="J163" i="1"/>
  <c r="G163" i="1"/>
  <c r="F163" i="1"/>
  <c r="E163" i="1"/>
  <c r="C163" i="1"/>
  <c r="D163" i="1" s="1"/>
  <c r="J162" i="1"/>
  <c r="C162" i="1"/>
  <c r="J161" i="1"/>
  <c r="G161" i="1"/>
  <c r="C161" i="1"/>
  <c r="F161" i="1" s="1"/>
  <c r="J160" i="1"/>
  <c r="C160" i="1"/>
  <c r="J159" i="1"/>
  <c r="D159" i="1"/>
  <c r="C159" i="1"/>
  <c r="J158" i="1"/>
  <c r="G158" i="1"/>
  <c r="F158" i="1"/>
  <c r="E158" i="1"/>
  <c r="D158" i="1"/>
  <c r="C158" i="1"/>
  <c r="J157" i="1"/>
  <c r="C157" i="1"/>
  <c r="J156" i="1"/>
  <c r="G156" i="1"/>
  <c r="F156" i="1"/>
  <c r="C156" i="1"/>
  <c r="E156" i="1" s="1"/>
  <c r="J155" i="1"/>
  <c r="C155" i="1"/>
  <c r="J154" i="1"/>
  <c r="C154" i="1"/>
  <c r="J153" i="1"/>
  <c r="G153" i="1"/>
  <c r="F153" i="1"/>
  <c r="E153" i="1"/>
  <c r="C153" i="1"/>
  <c r="J152" i="1"/>
  <c r="E152" i="1"/>
  <c r="C152" i="1"/>
  <c r="J151" i="1"/>
  <c r="G151" i="1"/>
  <c r="F151" i="1"/>
  <c r="E151" i="1"/>
  <c r="C151" i="1"/>
  <c r="D151" i="1" s="1"/>
  <c r="J150" i="1"/>
  <c r="D150" i="1"/>
  <c r="C150" i="1"/>
  <c r="J149" i="1"/>
  <c r="G149" i="1"/>
  <c r="C149" i="1"/>
  <c r="F149" i="1" s="1"/>
  <c r="J148" i="1"/>
  <c r="C148" i="1"/>
  <c r="F148" i="1" s="1"/>
  <c r="J147" i="1"/>
  <c r="D147" i="1"/>
  <c r="C147" i="1"/>
  <c r="J146" i="1"/>
  <c r="G146" i="1"/>
  <c r="F146" i="1"/>
  <c r="E146" i="1"/>
  <c r="D146" i="1"/>
  <c r="C146" i="1"/>
  <c r="J145" i="1"/>
  <c r="F145" i="1"/>
  <c r="C145" i="1"/>
  <c r="J144" i="1"/>
  <c r="G144" i="1"/>
  <c r="F144" i="1"/>
  <c r="C144" i="1"/>
  <c r="E144" i="1" s="1"/>
  <c r="J143" i="1"/>
  <c r="E143" i="1"/>
  <c r="C143" i="1"/>
  <c r="J142" i="1"/>
  <c r="C142" i="1"/>
  <c r="J141" i="1"/>
  <c r="E141" i="1"/>
  <c r="D141" i="1"/>
  <c r="C141" i="1"/>
  <c r="J140" i="1"/>
  <c r="E140" i="1"/>
  <c r="C140" i="1"/>
  <c r="J139" i="1"/>
  <c r="G139" i="1"/>
  <c r="F139" i="1"/>
  <c r="E139" i="1"/>
  <c r="C139" i="1"/>
  <c r="D139" i="1" s="1"/>
  <c r="J138" i="1"/>
  <c r="C138" i="1"/>
  <c r="G138" i="1" s="1"/>
  <c r="J137" i="1"/>
  <c r="G137" i="1"/>
  <c r="C137" i="1"/>
  <c r="F137" i="1" s="1"/>
  <c r="J136" i="1"/>
  <c r="C136" i="1"/>
  <c r="J135" i="1"/>
  <c r="D135" i="1"/>
  <c r="C135" i="1"/>
  <c r="J134" i="1"/>
  <c r="G134" i="1"/>
  <c r="F134" i="1"/>
  <c r="E134" i="1"/>
  <c r="D134" i="1"/>
  <c r="C134" i="1"/>
  <c r="J133" i="1"/>
  <c r="F133" i="1"/>
  <c r="C133" i="1"/>
  <c r="J132" i="1"/>
  <c r="G132" i="1"/>
  <c r="F132" i="1"/>
  <c r="C132" i="1"/>
  <c r="E132" i="1" s="1"/>
  <c r="J131" i="1"/>
  <c r="C131" i="1"/>
  <c r="J130" i="1"/>
  <c r="C130" i="1"/>
  <c r="J129" i="1"/>
  <c r="G129" i="1"/>
  <c r="F129" i="1"/>
  <c r="E129" i="1"/>
  <c r="C129" i="1"/>
  <c r="J128" i="1"/>
  <c r="E128" i="1"/>
  <c r="C128" i="1"/>
  <c r="J127" i="1"/>
  <c r="G127" i="1"/>
  <c r="F127" i="1"/>
  <c r="E127" i="1"/>
  <c r="C127" i="1"/>
  <c r="D127" i="1" s="1"/>
  <c r="J126" i="1"/>
  <c r="G126" i="1"/>
  <c r="E126" i="1"/>
  <c r="C126" i="1"/>
  <c r="J125" i="1"/>
  <c r="G125" i="1"/>
  <c r="C125" i="1"/>
  <c r="F125" i="1" s="1"/>
  <c r="J124" i="1"/>
  <c r="G124" i="1"/>
  <c r="F124" i="1"/>
  <c r="E124" i="1"/>
  <c r="C124" i="1"/>
  <c r="J123" i="1"/>
  <c r="D123" i="1"/>
  <c r="C123" i="1"/>
  <c r="J122" i="1"/>
  <c r="G122" i="1"/>
  <c r="F122" i="1"/>
  <c r="E122" i="1"/>
  <c r="D122" i="1"/>
  <c r="C122" i="1"/>
  <c r="J121" i="1"/>
  <c r="F121" i="1"/>
  <c r="C121" i="1"/>
  <c r="J120" i="1"/>
  <c r="G120" i="1"/>
  <c r="F120" i="1"/>
  <c r="C120" i="1"/>
  <c r="E120" i="1" s="1"/>
  <c r="J119" i="1"/>
  <c r="F119" i="1"/>
  <c r="D119" i="1"/>
  <c r="C119" i="1"/>
  <c r="G119" i="1" s="1"/>
  <c r="J118" i="1"/>
  <c r="C118" i="1"/>
  <c r="J117" i="1"/>
  <c r="G117" i="1"/>
  <c r="F117" i="1"/>
  <c r="E117" i="1"/>
  <c r="D117" i="1"/>
  <c r="C117" i="1"/>
  <c r="J116" i="1"/>
  <c r="C116" i="1"/>
  <c r="J115" i="1"/>
  <c r="G115" i="1"/>
  <c r="F115" i="1"/>
  <c r="E115" i="1"/>
  <c r="C115" i="1"/>
  <c r="D115" i="1" s="1"/>
  <c r="J114" i="1"/>
  <c r="G114" i="1"/>
  <c r="D114" i="1"/>
  <c r="C114" i="1"/>
  <c r="J113" i="1"/>
  <c r="G113" i="1"/>
  <c r="C113" i="1"/>
  <c r="F113" i="1" s="1"/>
  <c r="J112" i="1"/>
  <c r="G112" i="1"/>
  <c r="F112" i="1"/>
  <c r="E112" i="1"/>
  <c r="D112" i="1"/>
  <c r="C112" i="1"/>
  <c r="J111" i="1"/>
  <c r="D111" i="1"/>
  <c r="C111" i="1"/>
  <c r="J110" i="1"/>
  <c r="G110" i="1"/>
  <c r="F110" i="1"/>
  <c r="E110" i="1"/>
  <c r="D110" i="1"/>
  <c r="C110" i="1"/>
  <c r="J109" i="1"/>
  <c r="D109" i="1"/>
  <c r="C109" i="1"/>
  <c r="J108" i="1"/>
  <c r="G108" i="1"/>
  <c r="F108" i="1"/>
  <c r="C108" i="1"/>
  <c r="E108" i="1" s="1"/>
  <c r="J107" i="1"/>
  <c r="F107" i="1"/>
  <c r="E107" i="1"/>
  <c r="C107" i="1"/>
  <c r="G107" i="1" s="1"/>
  <c r="J106" i="1"/>
  <c r="C106" i="1"/>
  <c r="J105" i="1"/>
  <c r="C105" i="1"/>
  <c r="F105" i="1" s="1"/>
  <c r="J104" i="1"/>
  <c r="E104" i="1"/>
  <c r="C104" i="1"/>
  <c r="J103" i="1"/>
  <c r="G103" i="1"/>
  <c r="F103" i="1"/>
  <c r="E103" i="1"/>
  <c r="D103" i="1"/>
  <c r="C103" i="1"/>
  <c r="J102" i="1"/>
  <c r="G102" i="1"/>
  <c r="D102" i="1"/>
  <c r="C102" i="1"/>
  <c r="J101" i="1"/>
  <c r="G101" i="1"/>
  <c r="C101" i="1"/>
  <c r="F101" i="1" s="1"/>
  <c r="J100" i="1"/>
  <c r="G100" i="1"/>
  <c r="F100" i="1"/>
  <c r="E100" i="1"/>
  <c r="D100" i="1"/>
  <c r="C100" i="1"/>
  <c r="J99" i="1"/>
  <c r="D99" i="1"/>
  <c r="C99" i="1"/>
  <c r="J98" i="1"/>
  <c r="G98" i="1"/>
  <c r="F98" i="1"/>
  <c r="E98" i="1"/>
  <c r="D98" i="1"/>
  <c r="C98" i="1"/>
  <c r="J97" i="1"/>
  <c r="D97" i="1"/>
  <c r="C97" i="1"/>
  <c r="J96" i="1"/>
  <c r="G96" i="1"/>
  <c r="F96" i="1"/>
  <c r="C96" i="1"/>
  <c r="E96" i="1" s="1"/>
  <c r="J95" i="1"/>
  <c r="F95" i="1"/>
  <c r="E95" i="1"/>
  <c r="C95" i="1"/>
  <c r="G95" i="1" s="1"/>
  <c r="J94" i="1"/>
  <c r="C94" i="1"/>
  <c r="J93" i="1"/>
  <c r="C93" i="1"/>
  <c r="J92" i="1"/>
  <c r="E92" i="1"/>
  <c r="C92" i="1"/>
  <c r="J91" i="1"/>
  <c r="G91" i="1"/>
  <c r="F91" i="1"/>
  <c r="E91" i="1"/>
  <c r="D91" i="1"/>
  <c r="C91" i="1"/>
  <c r="J90" i="1"/>
  <c r="G90" i="1"/>
  <c r="D90" i="1"/>
  <c r="C90" i="1"/>
  <c r="J89" i="1"/>
  <c r="G89" i="1"/>
  <c r="C89" i="1"/>
  <c r="F89" i="1" s="1"/>
  <c r="J88" i="1"/>
  <c r="G88" i="1"/>
  <c r="F88" i="1"/>
  <c r="E88" i="1"/>
  <c r="D88" i="1"/>
  <c r="C88" i="1"/>
  <c r="J87" i="1"/>
  <c r="D87" i="1"/>
  <c r="C87" i="1"/>
  <c r="J86" i="1"/>
  <c r="G86" i="1"/>
  <c r="F86" i="1"/>
  <c r="E86" i="1"/>
  <c r="D86" i="1"/>
  <c r="C86" i="1"/>
  <c r="J85" i="1"/>
  <c r="C85" i="1"/>
  <c r="J84" i="1"/>
  <c r="G84" i="1"/>
  <c r="F84" i="1"/>
  <c r="C84" i="1"/>
  <c r="E84" i="1" s="1"/>
  <c r="J83" i="1"/>
  <c r="F83" i="1"/>
  <c r="E83" i="1"/>
  <c r="C83" i="1"/>
  <c r="G83" i="1" s="1"/>
  <c r="J82" i="1"/>
  <c r="C82" i="1"/>
  <c r="J81" i="1"/>
  <c r="C81" i="1"/>
  <c r="F81" i="1" s="1"/>
  <c r="J80" i="1"/>
  <c r="C80" i="1"/>
  <c r="J79" i="1"/>
  <c r="G79" i="1"/>
  <c r="F79" i="1"/>
  <c r="E79" i="1"/>
  <c r="D79" i="1"/>
  <c r="C79" i="1"/>
  <c r="J78" i="1"/>
  <c r="G78" i="1"/>
  <c r="C78" i="1"/>
  <c r="J77" i="1"/>
  <c r="G77" i="1"/>
  <c r="C77" i="1"/>
  <c r="F77" i="1" s="1"/>
  <c r="J76" i="1"/>
  <c r="G76" i="1"/>
  <c r="F76" i="1"/>
  <c r="E76" i="1"/>
  <c r="D76" i="1"/>
  <c r="C76" i="1"/>
  <c r="J75" i="1"/>
  <c r="D75" i="1"/>
  <c r="C75" i="1"/>
  <c r="J74" i="1"/>
  <c r="G74" i="1"/>
  <c r="F74" i="1"/>
  <c r="E74" i="1"/>
  <c r="D74" i="1"/>
  <c r="C74" i="1"/>
  <c r="J73" i="1"/>
  <c r="C73" i="1"/>
  <c r="J72" i="1"/>
  <c r="G72" i="1"/>
  <c r="F72" i="1"/>
  <c r="C72" i="1"/>
  <c r="E72" i="1" s="1"/>
  <c r="J71" i="1"/>
  <c r="F71" i="1"/>
  <c r="E71" i="1"/>
  <c r="C71" i="1"/>
  <c r="G71" i="1" s="1"/>
  <c r="J70" i="1"/>
  <c r="C70" i="1"/>
  <c r="J69" i="1"/>
  <c r="C69" i="1"/>
  <c r="F69" i="1" s="1"/>
  <c r="J68" i="1"/>
  <c r="C68" i="1"/>
  <c r="J67" i="1"/>
  <c r="G67" i="1"/>
  <c r="F67" i="1"/>
  <c r="E67" i="1"/>
  <c r="D67" i="1"/>
  <c r="C67" i="1"/>
  <c r="J66" i="1"/>
  <c r="G66" i="1"/>
  <c r="C66" i="1"/>
  <c r="J65" i="1"/>
  <c r="G65" i="1"/>
  <c r="C65" i="1"/>
  <c r="F65" i="1" s="1"/>
  <c r="J64" i="1"/>
  <c r="G64" i="1"/>
  <c r="F64" i="1"/>
  <c r="E64" i="1"/>
  <c r="D64" i="1"/>
  <c r="C64" i="1"/>
  <c r="J63" i="1"/>
  <c r="D63" i="1"/>
  <c r="C63" i="1"/>
  <c r="J62" i="1"/>
  <c r="G62" i="1"/>
  <c r="F62" i="1"/>
  <c r="E62" i="1"/>
  <c r="D62" i="1"/>
  <c r="C62" i="1"/>
  <c r="J61" i="1"/>
  <c r="E61" i="1"/>
  <c r="D61" i="1"/>
  <c r="C61" i="1"/>
  <c r="J60" i="1"/>
  <c r="G60" i="1"/>
  <c r="F60" i="1"/>
  <c r="C60" i="1"/>
  <c r="E60" i="1" s="1"/>
  <c r="J59" i="1"/>
  <c r="G59" i="1"/>
  <c r="E59" i="1"/>
  <c r="D59" i="1"/>
  <c r="C59" i="1"/>
  <c r="F59" i="1" s="1"/>
  <c r="J58" i="1"/>
  <c r="C58" i="1"/>
  <c r="J57" i="1"/>
  <c r="F57" i="1"/>
  <c r="E57" i="1"/>
  <c r="C57" i="1"/>
  <c r="D57" i="1" s="1"/>
  <c r="J56" i="1"/>
  <c r="D56" i="1"/>
  <c r="C56" i="1"/>
  <c r="J55" i="1"/>
  <c r="G55" i="1"/>
  <c r="F55" i="1"/>
  <c r="E55" i="1"/>
  <c r="C55" i="1"/>
  <c r="D55" i="1" s="1"/>
  <c r="J54" i="1"/>
  <c r="D54" i="1"/>
  <c r="C54" i="1"/>
  <c r="J53" i="1"/>
  <c r="G53" i="1"/>
  <c r="C53" i="1"/>
  <c r="F53" i="1" s="1"/>
  <c r="J52" i="1"/>
  <c r="C52" i="1"/>
  <c r="G52" i="1" s="1"/>
  <c r="J51" i="1"/>
  <c r="C51" i="1"/>
  <c r="J50" i="1"/>
  <c r="G50" i="1"/>
  <c r="F50" i="1"/>
  <c r="E50" i="1"/>
  <c r="D50" i="1"/>
  <c r="C50" i="1"/>
  <c r="J49" i="1"/>
  <c r="F49" i="1"/>
  <c r="C49" i="1"/>
  <c r="J48" i="1"/>
  <c r="G48" i="1"/>
  <c r="F48" i="1"/>
  <c r="C48" i="1"/>
  <c r="E48" i="1" s="1"/>
  <c r="J47" i="1"/>
  <c r="F47" i="1"/>
  <c r="C47" i="1"/>
  <c r="J46" i="1"/>
  <c r="C46" i="1"/>
  <c r="J45" i="1"/>
  <c r="D45" i="1"/>
  <c r="C45" i="1"/>
  <c r="J44" i="1"/>
  <c r="E44" i="1"/>
  <c r="D44" i="1"/>
  <c r="C44" i="1"/>
  <c r="J43" i="1"/>
  <c r="G43" i="1"/>
  <c r="F43" i="1"/>
  <c r="E43" i="1"/>
  <c r="C43" i="1"/>
  <c r="D43" i="1" s="1"/>
  <c r="J42" i="1"/>
  <c r="G42" i="1"/>
  <c r="F42" i="1"/>
  <c r="E42" i="1"/>
  <c r="D42" i="1"/>
  <c r="C42" i="1"/>
  <c r="J41" i="1"/>
  <c r="G41" i="1"/>
  <c r="C41" i="1"/>
  <c r="F41" i="1" s="1"/>
  <c r="J40" i="1"/>
  <c r="C40" i="1"/>
  <c r="J39" i="1"/>
  <c r="C39" i="1"/>
  <c r="D39" i="1" s="1"/>
  <c r="J38" i="1"/>
  <c r="G38" i="1"/>
  <c r="F38" i="1"/>
  <c r="E38" i="1"/>
  <c r="D38" i="1"/>
  <c r="C38" i="1"/>
  <c r="J37" i="1"/>
  <c r="C37" i="1"/>
  <c r="E37" i="1" s="1"/>
  <c r="J36" i="1"/>
  <c r="G36" i="1"/>
  <c r="F36" i="1"/>
  <c r="C36" i="1"/>
  <c r="E36" i="1" s="1"/>
  <c r="J35" i="1"/>
  <c r="C35" i="1"/>
  <c r="J34" i="1"/>
  <c r="C34" i="1"/>
  <c r="J33" i="1"/>
  <c r="G33" i="1"/>
  <c r="F33" i="1"/>
  <c r="E33" i="1"/>
  <c r="D33" i="1"/>
  <c r="C33" i="1"/>
  <c r="J32" i="1"/>
  <c r="E32" i="1"/>
  <c r="D32" i="1"/>
  <c r="C32" i="1"/>
  <c r="J31" i="1"/>
  <c r="G31" i="1"/>
  <c r="F31" i="1"/>
  <c r="E31" i="1"/>
  <c r="C31" i="1"/>
  <c r="D31" i="1" s="1"/>
  <c r="J30" i="1"/>
  <c r="F30" i="1"/>
  <c r="E30" i="1"/>
  <c r="C30" i="1"/>
  <c r="G30" i="1" s="1"/>
  <c r="J29" i="1"/>
  <c r="G29" i="1"/>
  <c r="C29" i="1"/>
  <c r="F29" i="1" s="1"/>
  <c r="J28" i="1"/>
  <c r="G28" i="1"/>
  <c r="E28" i="1"/>
  <c r="D28" i="1"/>
  <c r="C28" i="1"/>
  <c r="F28" i="1" s="1"/>
  <c r="J27" i="1"/>
  <c r="D27" i="1"/>
  <c r="C27" i="1"/>
  <c r="J26" i="1"/>
  <c r="G26" i="1"/>
  <c r="F26" i="1"/>
  <c r="E26" i="1"/>
  <c r="D26" i="1"/>
  <c r="C26" i="1"/>
  <c r="J25" i="1"/>
  <c r="F25" i="1"/>
  <c r="E25" i="1"/>
  <c r="D25" i="1"/>
  <c r="C25" i="1"/>
  <c r="J24" i="1"/>
  <c r="G24" i="1"/>
  <c r="F24" i="1"/>
  <c r="C24" i="1"/>
  <c r="E24" i="1" s="1"/>
  <c r="J23" i="1"/>
  <c r="G23" i="1"/>
  <c r="F23" i="1"/>
  <c r="E23" i="1"/>
  <c r="D23" i="1"/>
  <c r="C23" i="1"/>
  <c r="J22" i="1"/>
  <c r="C22" i="1"/>
  <c r="J21" i="1"/>
  <c r="F21" i="1"/>
  <c r="E21" i="1"/>
  <c r="C21" i="1"/>
  <c r="D21" i="1" s="1"/>
  <c r="J20" i="1"/>
  <c r="D20" i="1"/>
  <c r="C20" i="1"/>
  <c r="J19" i="1"/>
  <c r="G19" i="1"/>
  <c r="F19" i="1"/>
  <c r="E19" i="1"/>
  <c r="C19" i="1"/>
  <c r="D19" i="1" s="1"/>
  <c r="J18" i="1"/>
  <c r="D18" i="1"/>
  <c r="C18" i="1"/>
  <c r="J17" i="1"/>
  <c r="G17" i="1"/>
  <c r="C17" i="1"/>
  <c r="F17" i="1" s="1"/>
  <c r="J16" i="1"/>
  <c r="C16" i="1"/>
  <c r="G16" i="1" s="1"/>
  <c r="J15" i="1"/>
  <c r="C15" i="1"/>
  <c r="J14" i="1"/>
  <c r="G14" i="1"/>
  <c r="F14" i="1"/>
  <c r="E14" i="1"/>
  <c r="D14" i="1"/>
  <c r="C14" i="1"/>
  <c r="J13" i="1"/>
  <c r="F13" i="1"/>
  <c r="C13" i="1"/>
  <c r="J12" i="1"/>
  <c r="G12" i="1"/>
  <c r="F12" i="1"/>
  <c r="C12" i="1"/>
  <c r="E12" i="1" s="1"/>
  <c r="J11" i="1"/>
  <c r="C11" i="1"/>
  <c r="J10" i="1"/>
  <c r="C10" i="1"/>
  <c r="D9" i="1"/>
  <c r="C9" i="1"/>
  <c r="D35" i="1" l="1"/>
  <c r="D37" i="1"/>
  <c r="G46" i="1"/>
  <c r="F46" i="1"/>
  <c r="D46" i="1"/>
  <c r="E46" i="1"/>
  <c r="D69" i="1"/>
  <c r="D81" i="1"/>
  <c r="D93" i="1"/>
  <c r="D105" i="1"/>
  <c r="G143" i="1"/>
  <c r="F143" i="1"/>
  <c r="D148" i="1"/>
  <c r="G21" i="1"/>
  <c r="E35" i="1"/>
  <c r="F44" i="1"/>
  <c r="G44" i="1"/>
  <c r="G57" i="1"/>
  <c r="E69" i="1"/>
  <c r="E81" i="1"/>
  <c r="E93" i="1"/>
  <c r="E105" i="1"/>
  <c r="D143" i="1"/>
  <c r="E148" i="1"/>
  <c r="F162" i="1"/>
  <c r="E162" i="1"/>
  <c r="F15" i="1"/>
  <c r="G15" i="1"/>
  <c r="E15" i="1"/>
  <c r="G35" i="1"/>
  <c r="D40" i="1"/>
  <c r="G49" i="1"/>
  <c r="G51" i="1"/>
  <c r="E51" i="1"/>
  <c r="F51" i="1"/>
  <c r="G69" i="1"/>
  <c r="G81" i="1"/>
  <c r="G93" i="1"/>
  <c r="G105" i="1"/>
  <c r="G130" i="1"/>
  <c r="F130" i="1"/>
  <c r="E130" i="1"/>
  <c r="D130" i="1"/>
  <c r="D138" i="1"/>
  <c r="G154" i="1"/>
  <c r="F154" i="1"/>
  <c r="E154" i="1"/>
  <c r="D154" i="1"/>
  <c r="D162" i="1"/>
  <c r="G10" i="1"/>
  <c r="F10" i="1"/>
  <c r="E10" i="1"/>
  <c r="D10" i="1"/>
  <c r="F35" i="1"/>
  <c r="F93" i="1"/>
  <c r="G13" i="1"/>
  <c r="D11" i="1"/>
  <c r="D13" i="1"/>
  <c r="D15" i="1"/>
  <c r="G22" i="1"/>
  <c r="E22" i="1"/>
  <c r="F22" i="1"/>
  <c r="D22" i="1"/>
  <c r="E40" i="1"/>
  <c r="D47" i="1"/>
  <c r="D49" i="1"/>
  <c r="D51" i="1"/>
  <c r="G58" i="1"/>
  <c r="F58" i="1"/>
  <c r="E58" i="1"/>
  <c r="D58" i="1"/>
  <c r="G133" i="1"/>
  <c r="E133" i="1"/>
  <c r="D133" i="1"/>
  <c r="G157" i="1"/>
  <c r="E157" i="1"/>
  <c r="D157" i="1"/>
  <c r="G162" i="1"/>
  <c r="G37" i="1"/>
  <c r="C4" i="1"/>
  <c r="E11" i="1"/>
  <c r="E13" i="1"/>
  <c r="G20" i="1"/>
  <c r="F20" i="1"/>
  <c r="F40" i="1"/>
  <c r="E47" i="1"/>
  <c r="E49" i="1"/>
  <c r="F56" i="1"/>
  <c r="G56" i="1"/>
  <c r="G118" i="1"/>
  <c r="F118" i="1"/>
  <c r="D118" i="1"/>
  <c r="E118" i="1"/>
  <c r="G136" i="1"/>
  <c r="F157" i="1"/>
  <c r="G160" i="1"/>
  <c r="G40" i="1"/>
  <c r="G94" i="1"/>
  <c r="F94" i="1"/>
  <c r="E94" i="1"/>
  <c r="D94" i="1"/>
  <c r="G131" i="1"/>
  <c r="F131" i="1"/>
  <c r="D136" i="1"/>
  <c r="F141" i="1"/>
  <c r="G155" i="1"/>
  <c r="F155" i="1"/>
  <c r="D160" i="1"/>
  <c r="F165" i="1"/>
  <c r="F138" i="1"/>
  <c r="E138" i="1"/>
  <c r="G70" i="1"/>
  <c r="F70" i="1"/>
  <c r="D70" i="1"/>
  <c r="E70" i="1"/>
  <c r="G82" i="1"/>
  <c r="F82" i="1"/>
  <c r="D82" i="1"/>
  <c r="E82" i="1"/>
  <c r="G106" i="1"/>
  <c r="F106" i="1"/>
  <c r="E106" i="1"/>
  <c r="D106" i="1"/>
  <c r="E9" i="1"/>
  <c r="G11" i="1"/>
  <c r="D16" i="1"/>
  <c r="E18" i="1"/>
  <c r="E20" i="1"/>
  <c r="G25" i="1"/>
  <c r="G27" i="1"/>
  <c r="F27" i="1"/>
  <c r="E27" i="1"/>
  <c r="E45" i="1"/>
  <c r="G47" i="1"/>
  <c r="D52" i="1"/>
  <c r="E54" i="1"/>
  <c r="E56" i="1"/>
  <c r="G61" i="1"/>
  <c r="G116" i="1"/>
  <c r="F116" i="1"/>
  <c r="D116" i="1"/>
  <c r="G121" i="1"/>
  <c r="E121" i="1"/>
  <c r="F126" i="1"/>
  <c r="D131" i="1"/>
  <c r="E136" i="1"/>
  <c r="G141" i="1"/>
  <c r="D155" i="1"/>
  <c r="E160" i="1"/>
  <c r="G165" i="1"/>
  <c r="G39" i="1"/>
  <c r="E39" i="1"/>
  <c r="F39" i="1"/>
  <c r="F9" i="1"/>
  <c r="E16" i="1"/>
  <c r="F18" i="1"/>
  <c r="G34" i="1"/>
  <c r="F34" i="1"/>
  <c r="D34" i="1"/>
  <c r="E34" i="1"/>
  <c r="F45" i="1"/>
  <c r="E52" i="1"/>
  <c r="F54" i="1"/>
  <c r="F66" i="1"/>
  <c r="G68" i="1"/>
  <c r="F68" i="1"/>
  <c r="D68" i="1"/>
  <c r="G73" i="1"/>
  <c r="E73" i="1"/>
  <c r="F78" i="1"/>
  <c r="G80" i="1"/>
  <c r="F80" i="1"/>
  <c r="D80" i="1"/>
  <c r="G85" i="1"/>
  <c r="E85" i="1"/>
  <c r="F90" i="1"/>
  <c r="G92" i="1"/>
  <c r="F92" i="1"/>
  <c r="D92" i="1"/>
  <c r="G97" i="1"/>
  <c r="E97" i="1"/>
  <c r="F102" i="1"/>
  <c r="G104" i="1"/>
  <c r="F104" i="1"/>
  <c r="D104" i="1"/>
  <c r="G109" i="1"/>
  <c r="E109" i="1"/>
  <c r="F114" i="1"/>
  <c r="E116" i="1"/>
  <c r="D121" i="1"/>
  <c r="D126" i="1"/>
  <c r="E131" i="1"/>
  <c r="F136" i="1"/>
  <c r="F150" i="1"/>
  <c r="E150" i="1"/>
  <c r="E155" i="1"/>
  <c r="F160" i="1"/>
  <c r="F37" i="1"/>
  <c r="F16" i="1"/>
  <c r="G18" i="1"/>
  <c r="F32" i="1"/>
  <c r="G32" i="1"/>
  <c r="G45" i="1"/>
  <c r="F52" i="1"/>
  <c r="G54" i="1"/>
  <c r="D66" i="1"/>
  <c r="E68" i="1"/>
  <c r="D73" i="1"/>
  <c r="D78" i="1"/>
  <c r="E80" i="1"/>
  <c r="D85" i="1"/>
  <c r="G142" i="1"/>
  <c r="F142" i="1"/>
  <c r="E142" i="1"/>
  <c r="D142" i="1"/>
  <c r="G166" i="1"/>
  <c r="F166" i="1"/>
  <c r="E166" i="1"/>
  <c r="D166" i="1"/>
  <c r="G148" i="1"/>
  <c r="F11" i="1"/>
  <c r="G9" i="1"/>
  <c r="D30" i="1"/>
  <c r="F61" i="1"/>
  <c r="E66" i="1"/>
  <c r="D71" i="1"/>
  <c r="F73" i="1"/>
  <c r="E78" i="1"/>
  <c r="D83" i="1"/>
  <c r="F85" i="1"/>
  <c r="E90" i="1"/>
  <c r="D95" i="1"/>
  <c r="F97" i="1"/>
  <c r="E102" i="1"/>
  <c r="D107" i="1"/>
  <c r="F109" i="1"/>
  <c r="E114" i="1"/>
  <c r="E119" i="1"/>
  <c r="D124" i="1"/>
  <c r="D129" i="1"/>
  <c r="G145" i="1"/>
  <c r="E145" i="1"/>
  <c r="D145" i="1"/>
  <c r="G150" i="1"/>
  <c r="D153" i="1"/>
  <c r="D128" i="1"/>
  <c r="D140" i="1"/>
  <c r="D152" i="1"/>
  <c r="D164" i="1"/>
  <c r="E63" i="1"/>
  <c r="E75" i="1"/>
  <c r="E99" i="1"/>
  <c r="E111" i="1"/>
  <c r="E123" i="1"/>
  <c r="F128" i="1"/>
  <c r="E135" i="1"/>
  <c r="F140" i="1"/>
  <c r="E147" i="1"/>
  <c r="F152" i="1"/>
  <c r="E159" i="1"/>
  <c r="F164" i="1"/>
  <c r="E87" i="1"/>
  <c r="D29" i="1"/>
  <c r="D41" i="1"/>
  <c r="D53" i="1"/>
  <c r="F63" i="1"/>
  <c r="D65" i="1"/>
  <c r="F75" i="1"/>
  <c r="D77" i="1"/>
  <c r="F87" i="1"/>
  <c r="D89" i="1"/>
  <c r="F99" i="1"/>
  <c r="D101" i="1"/>
  <c r="F111" i="1"/>
  <c r="D113" i="1"/>
  <c r="F123" i="1"/>
  <c r="D125" i="1"/>
  <c r="G128" i="1"/>
  <c r="F135" i="1"/>
  <c r="D137" i="1"/>
  <c r="G140" i="1"/>
  <c r="F147" i="1"/>
  <c r="D149" i="1"/>
  <c r="G152" i="1"/>
  <c r="F159" i="1"/>
  <c r="D161" i="1"/>
  <c r="G164" i="1"/>
  <c r="D12" i="1"/>
  <c r="E17" i="1"/>
  <c r="D24" i="1"/>
  <c r="E29" i="1"/>
  <c r="D36" i="1"/>
  <c r="E41" i="1"/>
  <c r="D48" i="1"/>
  <c r="E53" i="1"/>
  <c r="D60" i="1"/>
  <c r="G63" i="1"/>
  <c r="E65" i="1"/>
  <c r="D72" i="1"/>
  <c r="G75" i="1"/>
  <c r="E77" i="1"/>
  <c r="D84" i="1"/>
  <c r="G87" i="1"/>
  <c r="E89" i="1"/>
  <c r="D96" i="1"/>
  <c r="G99" i="1"/>
  <c r="E101" i="1"/>
  <c r="D108" i="1"/>
  <c r="G111" i="1"/>
  <c r="E113" i="1"/>
  <c r="D120" i="1"/>
  <c r="G123" i="1"/>
  <c r="E125" i="1"/>
  <c r="D132" i="1"/>
  <c r="G135" i="1"/>
  <c r="E137" i="1"/>
  <c r="D144" i="1"/>
  <c r="G147" i="1"/>
  <c r="E149" i="1"/>
  <c r="D156" i="1"/>
  <c r="G159" i="1"/>
  <c r="E161" i="1"/>
  <c r="D17" i="1"/>
  <c r="A5" i="1" l="1"/>
  <c r="E4" i="1"/>
  <c r="I163" i="1" l="1"/>
  <c r="I139" i="1"/>
  <c r="I156" i="1"/>
  <c r="I21" i="1"/>
  <c r="I131" i="1"/>
  <c r="I38" i="1"/>
  <c r="I36" i="1"/>
  <c r="I43" i="1"/>
  <c r="I144" i="1"/>
  <c r="I57" i="1"/>
  <c r="I31" i="1"/>
  <c r="I29" i="1"/>
  <c r="I91" i="1"/>
  <c r="I72" i="1"/>
  <c r="I65" i="1"/>
  <c r="I33" i="1"/>
  <c r="I149" i="1"/>
  <c r="I146" i="1"/>
  <c r="I118" i="1"/>
  <c r="I113" i="1"/>
  <c r="I108" i="1"/>
  <c r="I103" i="1"/>
  <c r="I101" i="1"/>
  <c r="I96" i="1"/>
  <c r="I89" i="1"/>
  <c r="I84" i="1"/>
  <c r="I79" i="1"/>
  <c r="I77" i="1"/>
  <c r="I67" i="1"/>
  <c r="I132" i="1"/>
  <c r="I125" i="1"/>
  <c r="I120" i="1"/>
  <c r="I115" i="1"/>
  <c r="I110" i="1"/>
  <c r="I98" i="1"/>
  <c r="I86" i="1"/>
  <c r="I74" i="1"/>
  <c r="I62" i="1"/>
  <c r="I60" i="1"/>
  <c r="I26" i="1"/>
  <c r="I24" i="1"/>
  <c r="I154" i="1"/>
  <c r="I151" i="1"/>
  <c r="I130" i="1"/>
  <c r="I127" i="1"/>
  <c r="I122" i="1"/>
  <c r="I19" i="1"/>
  <c r="I41" i="1"/>
  <c r="I16" i="1"/>
  <c r="I117" i="1"/>
  <c r="I55" i="1"/>
  <c r="I53" i="1"/>
  <c r="I28" i="1"/>
  <c r="I17" i="1"/>
  <c r="I52" i="1"/>
  <c r="I107" i="1"/>
  <c r="I50" i="1"/>
  <c r="I48" i="1"/>
  <c r="I14" i="1"/>
  <c r="I12" i="1"/>
  <c r="I161" i="1"/>
  <c r="I158" i="1"/>
  <c r="I137" i="1"/>
  <c r="I134" i="1"/>
  <c r="I119" i="1"/>
  <c r="I59" i="1"/>
  <c r="I23" i="1"/>
  <c r="I35" i="1"/>
  <c r="I42" i="1"/>
  <c r="I69" i="1"/>
  <c r="I111" i="1"/>
  <c r="I73" i="1"/>
  <c r="I90" i="1"/>
  <c r="I56" i="1"/>
  <c r="I152" i="1"/>
  <c r="I61" i="1"/>
  <c r="I92" i="1"/>
  <c r="I148" i="1"/>
  <c r="I97" i="1"/>
  <c r="I145" i="1"/>
  <c r="I93" i="1"/>
  <c r="I44" i="1"/>
  <c r="I49" i="1"/>
  <c r="I81" i="1"/>
  <c r="I37" i="1"/>
  <c r="I54" i="1"/>
  <c r="I160" i="1"/>
  <c r="I116" i="1"/>
  <c r="I147" i="1"/>
  <c r="I32" i="1"/>
  <c r="I124" i="1"/>
  <c r="I76" i="1"/>
  <c r="I112" i="1"/>
  <c r="I150" i="1"/>
  <c r="I129" i="1"/>
  <c r="I75" i="1"/>
  <c r="I9" i="1"/>
  <c r="J9" i="1" s="1"/>
  <c r="G4" i="1" s="1"/>
  <c r="I138" i="1"/>
  <c r="I82" i="1"/>
  <c r="I11" i="1"/>
  <c r="I51" i="1"/>
  <c r="I105" i="1"/>
  <c r="I135" i="1"/>
  <c r="I114" i="1"/>
  <c r="I40" i="1"/>
  <c r="I162" i="1"/>
  <c r="I141" i="1"/>
  <c r="I133" i="1"/>
  <c r="I78" i="1"/>
  <c r="I109" i="1"/>
  <c r="I34" i="1"/>
  <c r="I15" i="1"/>
  <c r="I66" i="1"/>
  <c r="I142" i="1"/>
  <c r="I153" i="1"/>
  <c r="I30" i="1"/>
  <c r="I47" i="1"/>
  <c r="I46" i="1"/>
  <c r="I143" i="1"/>
  <c r="I25" i="1"/>
  <c r="I63" i="1"/>
  <c r="I39" i="1"/>
  <c r="I45" i="1"/>
  <c r="I140" i="1"/>
  <c r="I18" i="1"/>
  <c r="I58" i="1"/>
  <c r="I27" i="1"/>
  <c r="I70" i="1"/>
  <c r="I121" i="1"/>
  <c r="I80" i="1"/>
  <c r="I88" i="1"/>
  <c r="I10" i="1"/>
  <c r="I71" i="1"/>
  <c r="I13" i="1"/>
  <c r="I157" i="1"/>
  <c r="I20" i="1"/>
  <c r="I123" i="1"/>
  <c r="I87" i="1"/>
  <c r="I126" i="1"/>
  <c r="I68" i="1"/>
  <c r="I159" i="1"/>
  <c r="I155" i="1"/>
  <c r="I165" i="1"/>
  <c r="I136" i="1"/>
  <c r="I95" i="1"/>
  <c r="I104" i="1"/>
  <c r="I164" i="1"/>
  <c r="I83" i="1"/>
  <c r="I22" i="1"/>
  <c r="I128" i="1"/>
  <c r="I94" i="1"/>
  <c r="I102" i="1"/>
  <c r="I166" i="1"/>
  <c r="I64" i="1"/>
  <c r="I100" i="1"/>
  <c r="I99" i="1"/>
  <c r="I85" i="1"/>
  <c r="I106" i="1"/>
</calcChain>
</file>

<file path=xl/sharedStrings.xml><?xml version="1.0" encoding="utf-8"?>
<sst xmlns="http://schemas.openxmlformats.org/spreadsheetml/2006/main" count="341" uniqueCount="176">
  <si>
    <t>MANGO TAI — ОПТОВЫЙ ЗАКАЗ</t>
  </si>
  <si>
    <t>Заполните жёлтую колонку «Количество». Скидка определяется по сумме заказа до скидки. Доставка в итог не входит.</t>
  </si>
  <si>
    <t>Розничная база восстановлена из предыдущей оптовой цены ÷ 0,85; актуальность цен на сайте отдельно не проверялась.</t>
  </si>
  <si>
    <t>Сумма до скидки, ₽</t>
  </si>
  <si>
    <t>Скидка заказа</t>
  </si>
  <si>
    <t>К оплате, ₽</t>
  </si>
  <si>
    <t>Фото</t>
  </si>
  <si>
    <t>Товар</t>
  </si>
  <si>
    <t>Розничная база, ₽</t>
  </si>
  <si>
    <t>От 5 000 ₽
−10%</t>
  </si>
  <si>
    <t>От 50 000 ₽
−15%</t>
  </si>
  <si>
    <t>От 100 000 ₽
−20%</t>
  </si>
  <si>
    <t>От 150 000 ₽
−25%</t>
  </si>
  <si>
    <t>Количество</t>
  </si>
  <si>
    <t>Цена заказа, ₽</t>
  </si>
  <si>
    <t>Сумма, ₽</t>
  </si>
  <si>
    <t>Тайский концентрированный кондиционер для белья Fineline Happiness Dreaming Kiss (Фиолетово-розовый / Мечтательный поцелуй) 480 мл</t>
  </si>
  <si>
    <t>Концентрированный кондиционер для белья HYGIENE Expert Care «Радужная роза», 1000 мл</t>
  </si>
  <si>
    <t>Тайский концентрированный кондиционер для белья Hygiene Expert Care Berry Blossom &amp; Rose Water (Яркая фуксия / Лесные ягоды и Розовая вода) 1000 мл</t>
  </si>
  <si>
    <t>Тайский концентрированный кондиционер для белья Hygiene Expert Care Berry Blossom &amp; Rose Water (Яркая фуксия / Лесные ягоды и Розовая вода) 480 мл</t>
  </si>
  <si>
    <t>Тайский концентрированный кондиционер для белья Hygiene Expert Care Berry Toast (Ягодный тост / Сладкое кафе) 1000 мл</t>
  </si>
  <si>
    <t>Тайский концентрированный кондиционер для белья Hygiene Expert Care Forever Bloom  (Линейка «Вечное юность» / Вечное цветение) 1000 мл</t>
  </si>
  <si>
    <t>Тайский концентрированный кондиционер для белья Hygiene Expert Care Forever Bloom (Голубой с розовыми пионами / Вечное цветение) 480 мл</t>
  </si>
  <si>
    <t>Тайский концентрированный кондиционер для белья Hygiene Expert Care Happy Sunshine с кератином (Оранжевый / Счастливое солнце)  20 мл</t>
  </si>
  <si>
    <t>Тайский концентрированный кондиционер для белья Hygiene Expert Care Love Touch (Золотисто-бежевый / Прикосновение любви) 20 мл</t>
  </si>
  <si>
    <t>Тайский концентрированный кондиционер для белья Hygiene Expert Care Milky Touch (Белый / Нежное прикосновение молока)  20 мл</t>
  </si>
  <si>
    <t>Тайский концентрированный кондиционер для белья Hygiene Expert Care Morning Fresh (Синий / Свежее утро) 20 мл</t>
  </si>
  <si>
    <t>Тайский концентрированный кондиционер для белья Hygiene Expert Care Morning Hug (Нежно-голубой / Утренние объятия)  20 мл</t>
  </si>
  <si>
    <t>Тайский концентрированный кондиционер для белья Hygiene Expert Care Morning Hug (Нежно-сиреневый / Скин Кеар / Утренние объятия) 1000 мл</t>
  </si>
  <si>
    <t>Тайский концентрированный кондиционер для белья Hygiene Expert Care Morning Hug гипоаллергенный (Нежно-голубой / Скин Кеар / Утренние объятия)  1000 мл</t>
  </si>
  <si>
    <t>Тайский концентрированный кондиционер для белья Hygiene Expert Care Nature Wellness (Утренний лотос и Белая роса) 480мл</t>
  </si>
  <si>
    <t>Тайский концентрированный кондиционер для белья Hygiene Expert Care Nature Wellness Rainbow Bloom (Персиково-розовый / Радужное цветение и поляна диких цветов)  1000 мл</t>
  </si>
  <si>
    <t>Тайский концентрированный кондиционер для белья Hygiene Expert Care Nature Wellness Rainbow Bloom (Радужное цветение / Поляна диких цветов) 480 мл</t>
  </si>
  <si>
    <t>Тайский концентрированный кондиционер для белья Hygiene Expert Care Nature Wellness Spring Magnolia (Голубой с белыми цветами / Весенняя магнолия) 1000 мл</t>
  </si>
  <si>
    <t>Тайский концентрированный кондиционер для белья Hygiene Expert Care Peony Bloom &amp; Rose Water, (Черный / Черный пион и Розовая вода) 20 мл</t>
  </si>
  <si>
    <t>Тайский концентрированный кондиционер для белья Hygiene Expert Care Spring Magnolia Nature Booster (Зеленый / Весенняя магнолия) 480 мл</t>
  </si>
  <si>
    <t>Тайский концентрированный кондиционер для белья Hygiene Expert Care Summer Macaron (Летний макарон / Сладкий десерт) 1000 мл</t>
  </si>
  <si>
    <t>Фото уточняется</t>
  </si>
  <si>
    <t>Тайский концентрированный кондиционер для белья Hygiene Expert Care Sunkiss Blooming &amp; Rose Water, (Ярко-голубой / Сияние солнца и Розовая вода) 480 мл</t>
  </si>
  <si>
    <t>Тайский концентрированный кондиционер для белья Hygiene Expert Care Sunrise Kiss (Розовый / Поцелуй рассвета)   20 мл</t>
  </si>
  <si>
    <t>Тайский концентрированный кондиционер для белья Hygiene Expert Care Sunrise Kiss Nature Booster (Розовый / Поцелуй рассвета) 480 мл</t>
  </si>
  <si>
    <t>Тайский концентрированный кондиционер для белья Hygiene Expert Care Sunrise Kiss Nature Wellness (Розовый / Поцелуй рассвета) 1000 мл</t>
  </si>
  <si>
    <t>Тайский концентрированный кондиционер для белья Hygiene Expert Care Sweet Kiss, (Ярко-розовый / Сладкий поцелуй)  20 мл</t>
  </si>
  <si>
    <t>Кондиционер для белья Fineline Happiness Dreaming Kiss, 450 мл</t>
  </si>
  <si>
    <t>Тайский концентрированный кондиционер для белья Fineline Deluxe Perfume Joyful Scent (Фиолетовый делюкс / Радостный аромат) 440 мл</t>
  </si>
  <si>
    <t>Тайский концентрированный кондиционер для белья Fineline Deluxe Perfume Sweet Scent (Розовая роскошь / Сладкий аромат) 440 мл</t>
  </si>
  <si>
    <t>Тайский концентрированный кондиционер для белья Fineline Deluxe Perfume Sweet Scent, (Розовая роскошь / Сладкий аромат)  1000 мл</t>
  </si>
  <si>
    <t>Тайский концентрированный кондиционер для белья Fineline Deluxe Perfume Tender Scent (Элегантное золото / Нежный аромат) 440 мл</t>
  </si>
  <si>
    <t>Тайский концентрированный кондиционер для белья Fineline Happiness Sweetie Pink (Сладкий розовый / Цветущая роза и лесные ягоды) 1150 мл</t>
  </si>
  <si>
    <t>Тайский концентрированный кондиционер для белья Fineline Pink Blossom, (Розовое цветение / Цветущая сакура и утренний пион) 1300 мл</t>
  </si>
  <si>
    <t>Тайский концентрированный кондиционер для белья Fineline Premium Peach Blossom (Персиковое цветение / Сочный персик и весенние цветы) 1150 мл</t>
  </si>
  <si>
    <t>Тайский концентрированный кондиционер для белья Fineline Premium Pink Blossom (Насыщенный розовый / Утренний сад и цветущая сакура) , 1150 мл</t>
  </si>
  <si>
    <t>Тайский концентрированный кондиционер для белья Fineline Premium Pink Blossom (Розовое цветение / Цветущая сакура и весенний пион)  450 мл Тайланд</t>
  </si>
  <si>
    <t>Тайский концентрированный кондиционер для белья Fineline Premium Red Romance (Красный романс / Алая роза) 450 мл</t>
  </si>
  <si>
    <t>Тайский концентрированный кондиционер для белья Fineline Premium Soft Fluffy Love (Нежно-розовый / Пушистая любовь и лепестки пиона) 1000 мл</t>
  </si>
  <si>
    <t>Тайский концентрированный кондиционер для белья Fineline Premium Soft Fluffy Love (Пушистая любовь / Нежный пион и хлопок) 440 мл</t>
  </si>
  <si>
    <t>Тайский концентрированный кондиционер для белья Fineline Premium Soft Richy Touch (Золотисто-бежевый / Богатый шлейф и нежный хлопок) ,  1000 мл</t>
  </si>
  <si>
    <t>Тайский концентрированный кондиционер для белья Fineline Premium Soft Richy Touch (Золотисто-бежевый / Богатый шлейф и нежный хлопок) 440 мл</t>
  </si>
  <si>
    <t>Тайский концентрированный кондиционер для белья Fineline Premium Violet Dream (Фиолетовая мечта / Ночная лаванда и орхидея) 450 мл</t>
  </si>
  <si>
    <t>Тайский концентрированный кондиционер для белья Fineline Red Romance, (Красный романс / Алая роза)  1300 мл</t>
  </si>
  <si>
    <t>Тайский концентрированный экологичный кондиционер для белья Fineline Premium Organic Bulgarian Rose (Болгарская роза) 440 мл</t>
  </si>
  <si>
    <t>Тайский концентрированный экологичный кондиционер для белья Fineline Premium Organic Bulgarian Rose,(Болгарская роза)  1000 мл</t>
  </si>
  <si>
    <t>Тайский концентрированный экологичный кондиционер для белья Fineline Premium Organic White Tea (Белый чай) 440 мл</t>
  </si>
  <si>
    <t>Тайский концентрированный экологичный кондиционер для белья Fineline Premium Organic White Tea (Белый чай), 1000 мл</t>
  </si>
  <si>
    <t>Концентрированный жидкий стиральный порошок-гель HYGIENE Expert Wash «Lovely Bloom», 30 мл</t>
  </si>
  <si>
    <t>Концентрированный жидкий стиральный порошок-гель HYGIENE Expert Wash «Spring Fresh», 30 мл</t>
  </si>
  <si>
    <t>Концентрированный жидкий стиральный порошок-гель HYGIENE Expert Wash «Sunny Fresh», 30 мл</t>
  </si>
  <si>
    <t>Концентрированный парфюмированный гель для стирки Hygiene Expert Wash (Весенняя магнолия) 550 мл</t>
  </si>
  <si>
    <t>Тайский концентрированный жидкий гель для стирки Hygiene Expert Wash Happy Sunshine (Оранжевый / Счастливое солнце)  600 мл</t>
  </si>
  <si>
    <t>Тайский концентрированный жидкий гель для стирки Hygiene Expert Wash Peony Bloom &amp; Rose Water (Черный / Черный пион и Розовая вода) 600 мл</t>
  </si>
  <si>
    <t>Концентрированный гель для стирки Fineline Pro-Clean (Розовый пион), 1250 мл Таиланд</t>
  </si>
  <si>
    <t>Тайский гипоаллергенный гель для стирки Fineline Organic (Алоэ Вера) 1250 мл</t>
  </si>
  <si>
    <t>Тайский концентрированный жидкий гель для стирки Fineline Deluxe Perfume Midnight Fancy (Фиолетовый / Полночная фантазия и премиум-парфюм) 1250 мл</t>
  </si>
  <si>
    <t>Тайский концентрированный жидкий гель для стирки Fineline Deluxe Perfume Red Miracle (Красное чудо / Роза и селективный парфюм)  1250 мл</t>
  </si>
  <si>
    <t>Тайский концентрированный жидкий гель для стирки Fineline Extra Fresh с технологией Malodor Control Tech  (Розовый всплеск / Свежесть цветов и глубокое очищение) 550 мл</t>
  </si>
  <si>
    <t>Тайский концентрированный жидкий гель для стирки Fineline Happiness Charming Violet Blink Violet  (Сиреневый / Очаровательная фиалка)   400 мл</t>
  </si>
  <si>
    <t>Тайский концентрированный жидкий гель для стирки Fineline Organic Aloe Vera (Нежно-зеленый / Органическое алоэ вера и эко-уход)  1250 мл</t>
  </si>
  <si>
    <t>Автомобильный ароматизатор (автопарфюм) Bal d'Afrique (Byredo), 8 мл</t>
  </si>
  <si>
    <t>Духи Tiziana Terenzi Cassiopea Extrait de Parfum, 100 мл</t>
  </si>
  <si>
    <t>Духи  Attar Collection Hayati, 100 мл</t>
  </si>
  <si>
    <t>Духи Boadicea the Victorious Heroine, 100 мл</t>
  </si>
  <si>
    <t>Духи Byredo Bal D Afrique (Африканский Бал) 100мл</t>
  </si>
  <si>
    <t>Духи French Avenue Ravine Ice 100мл</t>
  </si>
  <si>
    <t>Духи ichard Maison de Parfum Red Square Eau de Parfum (100 мл)</t>
  </si>
  <si>
    <t>Духи Initio Rehab Extrait de Parfum 90мл</t>
  </si>
  <si>
    <t>Духи Juliette Has a Gun Not a Perfume 100мл</t>
  </si>
  <si>
    <t>Духи Kenzo L'Eau par Kenzo Pour Femme 100мл</t>
  </si>
  <si>
    <t>Духи Lanvin Modern Princess Eau de Parfum 100мл</t>
  </si>
  <si>
    <t>Духи Lattafa Jouri, 100 мл</t>
  </si>
  <si>
    <t>Духи Lattafa Yara Eau de Parfum 100мл</t>
  </si>
  <si>
    <t>Духи Lattafa Yara, 100 мл</t>
  </si>
  <si>
    <t>Духи Maison Francis Kurkdjian Baccarat Rouge 540 Extrait de Parfum, 70 мл</t>
  </si>
  <si>
    <t>Духи Nina Ricci Nina Rouge Eau de Toilette 80мл</t>
  </si>
  <si>
    <t>Духи Parfums de Marly Oriana Eau de Parfum (75 мл)</t>
  </si>
  <si>
    <t>Духи Richard Dirty Mango 100мл</t>
  </si>
  <si>
    <t>Духи Richard Maison de Parfum Cherry Show Eau de Parfum (100 мл)</t>
  </si>
  <si>
    <t>Духи Richard White Chocola 100 мл</t>
  </si>
  <si>
    <t>Духи Tiziana Terenzi Andromeda Extrait de Parfum, 100 мл</t>
  </si>
  <si>
    <t>Духи Tiziana Terenzi Kirke Extrait de Parfum, 100 мл</t>
  </si>
  <si>
    <t>Духи Tom Ford Cherry Smoke Eau de Parfum (100 мл)</t>
  </si>
  <si>
    <t>Духи Tom Ford Electric Cherry 100мл</t>
  </si>
  <si>
    <t>Духи Tom Ford Figue Érotique Eau de Parfum (100 мл)</t>
  </si>
  <si>
    <t>Духи Tom Ford Lost Cherry Eau de Parfum (100 мл)</t>
  </si>
  <si>
    <t>Духи Tom Ford Vanilla Sex Eau de Parfum (100 мл)</t>
  </si>
  <si>
    <t>Духи Versace Bright Crystal Eau de Toilette 30мл</t>
  </si>
  <si>
    <t>Духи Zielinski &amp; Rozen Black Pepper &amp; Amber, Neroli, 100 мл</t>
  </si>
  <si>
    <t>Женская парфюмерная вода Lattafa Yara, 100 мл</t>
  </si>
  <si>
    <t>Парфюмерная вода Kayali Yum Pistachio Gelato | 33 Eau de Parfum Intense (100 мл)</t>
  </si>
  <si>
    <t>Парфюмерная вода Lattafa Yara Tous, 100 мл</t>
  </si>
  <si>
    <t>Парфюмерная вода Parfums de Marly Valaya, 75 мл</t>
  </si>
  <si>
    <t>Парфюмерная вода Vilhelm Parfumerie Mango Skin, 100 мл</t>
  </si>
  <si>
    <t>Подарочный парфюмерный набор Creme Couture Cotton Candy (100 мл + 10 мл)</t>
  </si>
  <si>
    <t>Духи Nasomatto Black Afgano Extrait de Parfum (30 мл)</t>
  </si>
  <si>
    <t>Духи мужские Chanel Allure Homme Sport, 100 мл</t>
  </si>
  <si>
    <t>Мужская парфюмерная вода Dior Sauvage Eau de Parfum, 100 мл</t>
  </si>
  <si>
    <t>Мужской парфюмированный дезодорант-спрей Fragrance World Suave Perfumed Spray (200 мл)</t>
  </si>
  <si>
    <t>Мужской роликовый дезодорант-антиперспирант TROS Clear Ultra Dry, 45 мл</t>
  </si>
  <si>
    <t>Мужской роликовый дезодорант-антиперспирант TROS Multi Protect, 45 мл</t>
  </si>
  <si>
    <t>Мужской роликовый дезодорант-антиперспирант TROS Shirt Protect, 45 мл</t>
  </si>
  <si>
    <t>Парфюмированный дезодорант-спрей Carolina Herrera Good Girl Deodorant Spray (200 мл)</t>
  </si>
  <si>
    <t>Парфюмированный дезодорант-спрей Chanel Platinum Égoïste Pour Homme (200 мл)</t>
  </si>
  <si>
    <t>Парфюмированный дезодорант-спрей Tom Ford Lost Cherry Deodorant Spray (200 мл)</t>
  </si>
  <si>
    <t>Ароматический диффузор для дома Attar Collection Hayati Home Perfume (100 мл)</t>
  </si>
  <si>
    <t>Ароматический диффузор для дома Kajal Almaz Home Perfume (100 мл)</t>
  </si>
  <si>
    <t>Ароматический диффузор для дома Tom Ford Lost Cherry Home Perfume (100 мл)</t>
  </si>
  <si>
    <t>Диффузор Versace Bright Crystal (Home Perfume) 100мл</t>
  </si>
  <si>
    <t>Автомобильный ароматизатор (автопарфюм) 1 Million (Paco Rabanne), 8 мл</t>
  </si>
  <si>
    <t>Автомобильный ароматизатор (автопарфюм) Ameerat Al Arab (Asdaaf), 8 мл</t>
  </si>
  <si>
    <t>Автомобильный ароматизатор (автопарфюм) Black Opium</t>
  </si>
  <si>
    <t>Автомобильный ароматизатор (автопарфюм) Coco Mademoiselle Chanel, 8 мл</t>
  </si>
  <si>
    <t>Автомобильный ароматизатор (автопарфюм) Éclat d’Arpège (Lanvin), 8 мл</t>
  </si>
  <si>
    <t>Автомобильный ароматизатор (автопарфюм) Lost Cherry (Tom Ford), 8 мл</t>
  </si>
  <si>
    <t>Автомобильный ароматизатор (автопарфюм) Musk Therapy Initio, 8 мл</t>
  </si>
  <si>
    <t>Автомобильный ароматизатор (автопарфюм) Sì Passione Éclat (Giorgio Armani), 8 мл</t>
  </si>
  <si>
    <t>Автомобильный ароматизатор (автопарфюм) Yara (Lattafa), 8 мл</t>
  </si>
  <si>
    <t>Премиальный автопарфюм Attar Collection — Hayati (8 мл) — роскошный аромат в ваш автомобиль</t>
  </si>
  <si>
    <t>Питательный лосьон для тела BANNA «Манго», 250 мл</t>
  </si>
  <si>
    <t>Кокосовый скраб для тела BANNA «Кокос», 250 мл</t>
  </si>
  <si>
    <t>Натуральное масло лемонграсса со спреем BANNA, 120 мл</t>
  </si>
  <si>
    <t>Омолаживающий крем для лица и тела BANNA «Авокадо с коллагеном, Q10 и медом», 250 мл</t>
  </si>
  <si>
    <t>Омолаживающий крем для лица и тела BANNA «Улитка с коллагеном и Q10», 250 мл</t>
  </si>
  <si>
    <t>Осветляющая пенка для умывания с арбузом и глутатионом JULA'S HERB Watermelon DD Gluta Facial Foam, 190 г</t>
  </si>
  <si>
    <t>Патчи гидрогелевые восстанавливающие с коллагеном и растительными экстрактами THAI TALAY, 60 шт</t>
  </si>
  <si>
    <t>Пенка для умывания против акне с авокадо MISTINE Acne Clear Facial Foam, 85 г</t>
  </si>
  <si>
    <t>Рассыпчатая ВВ-пудра для лица POND'S Perfect Radiance BB Translucent Face Powder, 50 г</t>
  </si>
  <si>
    <t>Натуральный бальзам для губ ILENE «Алоэ Вера», 10 г</t>
  </si>
  <si>
    <t>Натуральный бальзам для губ ILENE «Клубника», 10 г</t>
  </si>
  <si>
    <t>Натуральный бальзам для губ ILENE «Кокос», 10 г</t>
  </si>
  <si>
    <t>Натуральное кокосовое масло со спреем BANNA, 120 мл</t>
  </si>
  <si>
    <t>Натуральное масло лемонграсса с дозатором BANNA</t>
  </si>
  <si>
    <t>Натуральное масло манго со спреем BANNA, 120 мл</t>
  </si>
  <si>
    <t>Натуральное масло мангостина с дозатором BANNA 120мл</t>
  </si>
  <si>
    <t>Натуральное масло мангостина со спреем BANNA, 120 мл</t>
  </si>
  <si>
    <t>Натуральное масло франжипани (лелавади) BANNA, 120 мл</t>
  </si>
  <si>
    <t>Омолаживающий крем для лица и тела BANNA «Клубника, йогурт и коллаген», 250 мл</t>
  </si>
  <si>
    <t>Парфюмированный лосьон для тела BANNA «Франжипани (Лелавади)», 250 мл</t>
  </si>
  <si>
    <t>Питательный концентрированный крем с экстрактом кокоса BANNA, 250 мл</t>
  </si>
  <si>
    <t>Питательный лосьон для тела BANNA «Кокосовое молоко», 250 мл</t>
  </si>
  <si>
    <t>Питательный лосьон для тела BANNA «Мангостин», 250 мл</t>
  </si>
  <si>
    <t>Скраб для тела BANNA «Манго», 250 мл</t>
  </si>
  <si>
    <t>Скраб для тела BANNA «Мангостин», 250 мл</t>
  </si>
  <si>
    <t>Лечебный травяной шампунь против выпадения волос JINDA «Баймисот и Анчан», 250 мл</t>
  </si>
  <si>
    <t>Кератиновый двухфазный несмываемый спрей-масло для волос LOLANE Intense Care Leave In Oil Spray, 140 мл</t>
  </si>
  <si>
    <t>Кератиновая маска для защиты цвета окрашенных волос LOLANE Intense Care Keratin Repair Mask, 200 г</t>
  </si>
  <si>
    <t>Кератиновая маска для интенсивного увлажнения волос LOLANE Intense Care Keratin Repair Mask with Hyaluron, 200 г</t>
  </si>
  <si>
    <t>Кератиновая маска для сухих и поврежденных волос LOLANE Intense Care Keratin Repair Mask, 200 г</t>
  </si>
  <si>
    <t>Маска для волос LOLANE Natura «Масло жожоба и Протеины шелка», 250 г</t>
  </si>
  <si>
    <t>Маска для волос Lolane Natura «Масло макадамии и Биотин» (Бриллиантовый блеск), 250 г</t>
  </si>
  <si>
    <t>Маска для гладкости и выпрямления волос LOLANE Natura «Экстракт белой лилии и Биотин», 250 г</t>
  </si>
  <si>
    <t>Маска для окрашенных волос LOLANE Natura «Экстракт подсолнечника и Биотин» (Защита цвета), 250 г</t>
  </si>
  <si>
    <t>Травяной кондиционер против выпадения волос JINDA «Баймисот и Анчан», 250 мл</t>
  </si>
  <si>
    <t>Источник</t>
  </si>
  <si>
    <t>Mango-Tai (1).xlsx</t>
  </si>
  <si>
    <t>Скидка в исходном прайсе</t>
  </si>
  <si>
    <t>Прежняя оптовая цена, ₽</t>
  </si>
  <si>
    <t>Тайский концентрированный кондиционер для белья Fineline Happiness Dreaming Kiss (Фиолетово-розовый / Мечтательный поцелуй) 1150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</si>
</sst>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name val="Arial"/>
    </font>
    <font>
      <b/>
      <sz val="11"/>
      <color rgb="FFFFFFFF"/>
      <name val="Arial"/>
    </font>
    <font>
      <b/>
      <sz val="16"/>
      <color rgb="FFFFFFFF"/>
      <name val="Arial"/>
    </font>
    <font>
      <b/>
      <sz val="11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242424"/>
      </patternFill>
    </fill>
    <fill>
      <patternFill patternType="solid">
        <fgColor rgb="FFE7F3E4"/>
      </patternFill>
    </fill>
    <fill>
      <patternFill patternType="solid">
        <fgColor rgb="FFFFF5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9" fontId="1" fillId="0" borderId="0" xfId="1" applyNumberFormat="1" applyFont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vertical="center" wrapText="1"/>
    </xf>
    <xf numFmtId="4" fontId="1" fillId="0" borderId="0" xfId="1" applyNumberFormat="1" applyFont="1" applyAlignment="1">
      <alignment vertical="center"/>
    </xf>
    <xf numFmtId="1" fontId="1" fillId="4" borderId="0" xfId="1" applyNumberFormat="1" applyFont="1" applyFill="1" applyAlignment="1">
      <alignment vertical="center"/>
    </xf>
    <xf numFmtId="9" fontId="4" fillId="3" borderId="0" xfId="1" applyNumberFormat="1" applyFont="1" applyFill="1" applyAlignment="1">
      <alignment vertical="center" wrapText="1"/>
    </xf>
    <xf numFmtId="4" fontId="4" fillId="3" borderId="0" xfId="1" applyNumberFormat="1" applyFont="1" applyFill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0" fontId="3" fillId="2" borderId="0" xfId="1" applyFont="1" applyFill="1" applyAlignment="1">
      <alignment horizontal="center" vertical="center"/>
    </xf>
    <xf numFmtId="0" fontId="1" fillId="0" borderId="0" xfId="1" applyFont="1" applyAlignment="1">
      <alignment vertical="center"/>
    </xf>
    <xf numFmtId="0" fontId="4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53" Type="http://schemas.openxmlformats.org/officeDocument/2006/relationships/image" Target="../media/image53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18" Type="http://schemas.openxmlformats.org/officeDocument/2006/relationships/image" Target="../media/image118.jpg"/><Relationship Id="rId134" Type="http://schemas.openxmlformats.org/officeDocument/2006/relationships/image" Target="../media/image134.jpg"/><Relationship Id="rId139" Type="http://schemas.openxmlformats.org/officeDocument/2006/relationships/image" Target="../media/image139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124" Type="http://schemas.openxmlformats.org/officeDocument/2006/relationships/image" Target="../media/image124.jpg"/><Relationship Id="rId129" Type="http://schemas.openxmlformats.org/officeDocument/2006/relationships/image" Target="../media/image129.jp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45" Type="http://schemas.openxmlformats.org/officeDocument/2006/relationships/image" Target="../media/image145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119" Type="http://schemas.openxmlformats.org/officeDocument/2006/relationships/image" Target="../media/image119.jpg"/><Relationship Id="rId44" Type="http://schemas.openxmlformats.org/officeDocument/2006/relationships/image" Target="../media/image44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130" Type="http://schemas.openxmlformats.org/officeDocument/2006/relationships/image" Target="../media/image130.jpg"/><Relationship Id="rId135" Type="http://schemas.openxmlformats.org/officeDocument/2006/relationships/image" Target="../media/image135.jpg"/><Relationship Id="rId151" Type="http://schemas.openxmlformats.org/officeDocument/2006/relationships/image" Target="../media/image151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120" Type="http://schemas.openxmlformats.org/officeDocument/2006/relationships/image" Target="../media/image120.jpg"/><Relationship Id="rId125" Type="http://schemas.openxmlformats.org/officeDocument/2006/relationships/image" Target="../media/image125.jpg"/><Relationship Id="rId141" Type="http://schemas.openxmlformats.org/officeDocument/2006/relationships/image" Target="../media/image141.jpg"/><Relationship Id="rId146" Type="http://schemas.openxmlformats.org/officeDocument/2006/relationships/image" Target="../media/image146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1.jpg"/><Relationship Id="rId136" Type="http://schemas.openxmlformats.org/officeDocument/2006/relationships/image" Target="../media/image136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52" Type="http://schemas.openxmlformats.org/officeDocument/2006/relationships/image" Target="../media/image15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3" Type="http://schemas.openxmlformats.org/officeDocument/2006/relationships/image" Target="../media/image3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26" Type="http://schemas.openxmlformats.org/officeDocument/2006/relationships/image" Target="../media/image26.jpg"/><Relationship Id="rId47" Type="http://schemas.openxmlformats.org/officeDocument/2006/relationships/image" Target="../media/image47.jpg"/><Relationship Id="rId68" Type="http://schemas.openxmlformats.org/officeDocument/2006/relationships/image" Target="../media/image68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6" Type="http://schemas.openxmlformats.org/officeDocument/2006/relationships/image" Target="../media/image16.jpg"/><Relationship Id="rId37" Type="http://schemas.openxmlformats.org/officeDocument/2006/relationships/image" Target="../media/image37.jpg"/><Relationship Id="rId58" Type="http://schemas.openxmlformats.org/officeDocument/2006/relationships/image" Target="../media/image58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8</xdr:row>
      <xdr:rowOff>47625</xdr:rowOff>
    </xdr:from>
    <xdr:ext cx="952500" cy="952500"/>
    <xdr:pic>
      <xdr:nvPicPr>
        <xdr:cNvPr id="2" name="c9fbecbe-b096-4602-b13c-11b4426e17c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</xdr:row>
      <xdr:rowOff>47625</xdr:rowOff>
    </xdr:from>
    <xdr:ext cx="952500" cy="952500"/>
    <xdr:pic>
      <xdr:nvPicPr>
        <xdr:cNvPr id="3" name="50ae85d3-232b-4edc-9b20-2d519c05e0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</xdr:row>
      <xdr:rowOff>47625</xdr:rowOff>
    </xdr:from>
    <xdr:ext cx="952500" cy="952500"/>
    <xdr:pic>
      <xdr:nvPicPr>
        <xdr:cNvPr id="4" name="426c68a7-2cdf-4516-bf2a-f02c5cac8ed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</xdr:row>
      <xdr:rowOff>47625</xdr:rowOff>
    </xdr:from>
    <xdr:ext cx="952500" cy="952500"/>
    <xdr:pic>
      <xdr:nvPicPr>
        <xdr:cNvPr id="5" name="ac8003bb-94df-42cd-ac4d-1b30679b00d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</xdr:row>
      <xdr:rowOff>47625</xdr:rowOff>
    </xdr:from>
    <xdr:ext cx="952500" cy="952500"/>
    <xdr:pic>
      <xdr:nvPicPr>
        <xdr:cNvPr id="6" name="4f1b3613-f0e3-4592-a7e0-81fc157df4d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</xdr:row>
      <xdr:rowOff>47625</xdr:rowOff>
    </xdr:from>
    <xdr:ext cx="952500" cy="952500"/>
    <xdr:pic>
      <xdr:nvPicPr>
        <xdr:cNvPr id="7" name="a0e597ed-4665-43e7-b808-65d1012f61d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</xdr:row>
      <xdr:rowOff>47625</xdr:rowOff>
    </xdr:from>
    <xdr:ext cx="952500" cy="952500"/>
    <xdr:pic>
      <xdr:nvPicPr>
        <xdr:cNvPr id="8" name="cedacb69-283e-438a-998c-ee473d0e827c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</xdr:row>
      <xdr:rowOff>47625</xdr:rowOff>
    </xdr:from>
    <xdr:ext cx="952500" cy="952500"/>
    <xdr:pic>
      <xdr:nvPicPr>
        <xdr:cNvPr id="9" name="34a24a00-d9ab-4e8f-b880-e32f607c885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</xdr:row>
      <xdr:rowOff>47625</xdr:rowOff>
    </xdr:from>
    <xdr:ext cx="952500" cy="952500"/>
    <xdr:pic>
      <xdr:nvPicPr>
        <xdr:cNvPr id="10" name="495dc267-d18f-48ed-89af-af4e75c3ef2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17</xdr:row>
      <xdr:rowOff>47625</xdr:rowOff>
    </xdr:from>
    <xdr:ext cx="952500" cy="952500"/>
    <xdr:pic>
      <xdr:nvPicPr>
        <xdr:cNvPr id="11" name="87528b57-7ddb-4bed-be51-01918c7a894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18</xdr:row>
      <xdr:rowOff>47625</xdr:rowOff>
    </xdr:from>
    <xdr:ext cx="952500" cy="952500"/>
    <xdr:pic>
      <xdr:nvPicPr>
        <xdr:cNvPr id="12" name="91efb22d-7c70-4559-a533-808e153fc84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19</xdr:row>
      <xdr:rowOff>47625</xdr:rowOff>
    </xdr:from>
    <xdr:ext cx="952500" cy="952500"/>
    <xdr:pic>
      <xdr:nvPicPr>
        <xdr:cNvPr id="13" name="2c23b3fe-0e2a-45cc-8d9a-5b9549dbc37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20</xdr:row>
      <xdr:rowOff>47625</xdr:rowOff>
    </xdr:from>
    <xdr:ext cx="952500" cy="952500"/>
    <xdr:pic>
      <xdr:nvPicPr>
        <xdr:cNvPr id="14" name="d2dbb5ed-a51c-4af6-b792-4f19f8936fe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21</xdr:row>
      <xdr:rowOff>47625</xdr:rowOff>
    </xdr:from>
    <xdr:ext cx="952500" cy="952500"/>
    <xdr:pic>
      <xdr:nvPicPr>
        <xdr:cNvPr id="15" name="b2ec7958-8559-4cd3-a80c-d05dc407ca3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22</xdr:row>
      <xdr:rowOff>47625</xdr:rowOff>
    </xdr:from>
    <xdr:ext cx="952500" cy="952500"/>
    <xdr:pic>
      <xdr:nvPicPr>
        <xdr:cNvPr id="16" name="06aeb51f-319d-4ab2-a7b5-5137359bff7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23</xdr:row>
      <xdr:rowOff>47625</xdr:rowOff>
    </xdr:from>
    <xdr:ext cx="952500" cy="952500"/>
    <xdr:pic>
      <xdr:nvPicPr>
        <xdr:cNvPr id="17" name="3cae67e6-654d-4414-8c1d-256a50b3885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24</xdr:row>
      <xdr:rowOff>47625</xdr:rowOff>
    </xdr:from>
    <xdr:ext cx="952500" cy="952500"/>
    <xdr:pic>
      <xdr:nvPicPr>
        <xdr:cNvPr id="18" name="54312336-7227-4016-8646-150e8d59e05a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25</xdr:row>
      <xdr:rowOff>47625</xdr:rowOff>
    </xdr:from>
    <xdr:ext cx="952500" cy="952500"/>
    <xdr:pic>
      <xdr:nvPicPr>
        <xdr:cNvPr id="19" name="269013ba-0078-4e3c-8324-3ce888d94ea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26</xdr:row>
      <xdr:rowOff>47625</xdr:rowOff>
    </xdr:from>
    <xdr:ext cx="952500" cy="952500"/>
    <xdr:pic>
      <xdr:nvPicPr>
        <xdr:cNvPr id="20" name="f8096596-1a97-47c7-a031-c0c95b9d901c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27</xdr:row>
      <xdr:rowOff>47625</xdr:rowOff>
    </xdr:from>
    <xdr:ext cx="952500" cy="952500"/>
    <xdr:pic>
      <xdr:nvPicPr>
        <xdr:cNvPr id="21" name="89075c42-13cf-434b-aab1-65aa146d0b7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28</xdr:row>
      <xdr:rowOff>47625</xdr:rowOff>
    </xdr:from>
    <xdr:ext cx="952500" cy="952500"/>
    <xdr:pic>
      <xdr:nvPicPr>
        <xdr:cNvPr id="22" name="894f51be-3669-4067-9e80-d5f76e33f60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30</xdr:row>
      <xdr:rowOff>47625</xdr:rowOff>
    </xdr:from>
    <xdr:ext cx="952500" cy="952500"/>
    <xdr:pic>
      <xdr:nvPicPr>
        <xdr:cNvPr id="23" name="f60af8fa-1d96-4b5d-9d21-d73650a407e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31</xdr:row>
      <xdr:rowOff>47625</xdr:rowOff>
    </xdr:from>
    <xdr:ext cx="952500" cy="952500"/>
    <xdr:pic>
      <xdr:nvPicPr>
        <xdr:cNvPr id="24" name="563d5b08-ac18-4959-a514-bcebb4ca874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32</xdr:row>
      <xdr:rowOff>47625</xdr:rowOff>
    </xdr:from>
    <xdr:ext cx="952500" cy="952500"/>
    <xdr:pic>
      <xdr:nvPicPr>
        <xdr:cNvPr id="25" name="160231e5-22dc-4df4-a472-1b319b11e6c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33</xdr:row>
      <xdr:rowOff>47625</xdr:rowOff>
    </xdr:from>
    <xdr:ext cx="952500" cy="952500"/>
    <xdr:pic>
      <xdr:nvPicPr>
        <xdr:cNvPr id="26" name="19853a9d-2541-4e61-b41d-eeceba872a5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34</xdr:row>
      <xdr:rowOff>47625</xdr:rowOff>
    </xdr:from>
    <xdr:ext cx="952500" cy="952500"/>
    <xdr:pic>
      <xdr:nvPicPr>
        <xdr:cNvPr id="27" name="86a27bdc-2675-41ec-9dc0-656d66e6683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35</xdr:row>
      <xdr:rowOff>47625</xdr:rowOff>
    </xdr:from>
    <xdr:ext cx="952500" cy="952500"/>
    <xdr:pic>
      <xdr:nvPicPr>
        <xdr:cNvPr id="28" name="c39a5af4-387a-47cc-9ecf-7c6d5610233a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36</xdr:row>
      <xdr:rowOff>47625</xdr:rowOff>
    </xdr:from>
    <xdr:ext cx="952500" cy="952500"/>
    <xdr:pic>
      <xdr:nvPicPr>
        <xdr:cNvPr id="29" name="3cbf39db-e900-4a03-9600-6e46d3f38f7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37</xdr:row>
      <xdr:rowOff>47625</xdr:rowOff>
    </xdr:from>
    <xdr:ext cx="952500" cy="952500"/>
    <xdr:pic>
      <xdr:nvPicPr>
        <xdr:cNvPr id="30" name="2323a407-09f7-4690-99e1-b5bcb24769c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38</xdr:row>
      <xdr:rowOff>47625</xdr:rowOff>
    </xdr:from>
    <xdr:ext cx="952500" cy="952500"/>
    <xdr:pic>
      <xdr:nvPicPr>
        <xdr:cNvPr id="31" name="408ecb4f-7187-4709-b6aa-a73a02978a6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39</xdr:row>
      <xdr:rowOff>47625</xdr:rowOff>
    </xdr:from>
    <xdr:ext cx="952500" cy="952500"/>
    <xdr:pic>
      <xdr:nvPicPr>
        <xdr:cNvPr id="32" name="86b02f7a-31af-444a-aaa1-495df665855b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40</xdr:row>
      <xdr:rowOff>47625</xdr:rowOff>
    </xdr:from>
    <xdr:ext cx="952500" cy="952500"/>
    <xdr:pic>
      <xdr:nvPicPr>
        <xdr:cNvPr id="33" name="577524ac-c449-4672-8a59-d2fea14eb6b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41</xdr:row>
      <xdr:rowOff>47625</xdr:rowOff>
    </xdr:from>
    <xdr:ext cx="952500" cy="952500"/>
    <xdr:pic>
      <xdr:nvPicPr>
        <xdr:cNvPr id="34" name="6dffc1dc-9a7e-40e9-9162-e64d2334697c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42</xdr:row>
      <xdr:rowOff>47625</xdr:rowOff>
    </xdr:from>
    <xdr:ext cx="952500" cy="952500"/>
    <xdr:pic>
      <xdr:nvPicPr>
        <xdr:cNvPr id="35" name="0301ed4a-a3f4-44ae-8962-4f4b33ef885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43</xdr:row>
      <xdr:rowOff>47625</xdr:rowOff>
    </xdr:from>
    <xdr:ext cx="952500" cy="952500"/>
    <xdr:pic>
      <xdr:nvPicPr>
        <xdr:cNvPr id="36" name="4de94c69-939f-4e0e-b356-3f69f56716e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44</xdr:row>
      <xdr:rowOff>47625</xdr:rowOff>
    </xdr:from>
    <xdr:ext cx="952500" cy="952500"/>
    <xdr:pic>
      <xdr:nvPicPr>
        <xdr:cNvPr id="37" name="a270a3e2-48f8-46dc-88eb-1545b406edb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45</xdr:row>
      <xdr:rowOff>47625</xdr:rowOff>
    </xdr:from>
    <xdr:ext cx="952500" cy="952500"/>
    <xdr:pic>
      <xdr:nvPicPr>
        <xdr:cNvPr id="38" name="46846bb8-1a8e-4cbd-835c-9a38ab8f9b3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46</xdr:row>
      <xdr:rowOff>47625</xdr:rowOff>
    </xdr:from>
    <xdr:ext cx="952500" cy="952500"/>
    <xdr:pic>
      <xdr:nvPicPr>
        <xdr:cNvPr id="39" name="b40da6bc-0313-4a43-87c8-2da43399a98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47</xdr:row>
      <xdr:rowOff>47625</xdr:rowOff>
    </xdr:from>
    <xdr:ext cx="952500" cy="952500"/>
    <xdr:pic>
      <xdr:nvPicPr>
        <xdr:cNvPr id="40" name="729c050b-b79a-4e95-84c3-8abb3e3bef2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48</xdr:row>
      <xdr:rowOff>47625</xdr:rowOff>
    </xdr:from>
    <xdr:ext cx="952500" cy="952500"/>
    <xdr:pic>
      <xdr:nvPicPr>
        <xdr:cNvPr id="41" name="c5360a6a-83f7-4a5c-b4f0-305709d2557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49</xdr:row>
      <xdr:rowOff>47625</xdr:rowOff>
    </xdr:from>
    <xdr:ext cx="952500" cy="952500"/>
    <xdr:pic>
      <xdr:nvPicPr>
        <xdr:cNvPr id="42" name="07a9d567-df6b-4170-b312-73d1726587ab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50</xdr:row>
      <xdr:rowOff>47625</xdr:rowOff>
    </xdr:from>
    <xdr:ext cx="952500" cy="952500"/>
    <xdr:pic>
      <xdr:nvPicPr>
        <xdr:cNvPr id="43" name="53f116c8-72d8-48ab-ac8f-1b2c8ff29d0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51</xdr:row>
      <xdr:rowOff>47625</xdr:rowOff>
    </xdr:from>
    <xdr:ext cx="952500" cy="952500"/>
    <xdr:pic>
      <xdr:nvPicPr>
        <xdr:cNvPr id="44" name="3d1f3c8f-383c-491d-8f40-955fba8cc0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52</xdr:row>
      <xdr:rowOff>47625</xdr:rowOff>
    </xdr:from>
    <xdr:ext cx="952500" cy="952500"/>
    <xdr:pic>
      <xdr:nvPicPr>
        <xdr:cNvPr id="45" name="6c9c5036-9b42-4f78-b9d2-4b37065aa79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53</xdr:row>
      <xdr:rowOff>47625</xdr:rowOff>
    </xdr:from>
    <xdr:ext cx="952500" cy="952500"/>
    <xdr:pic>
      <xdr:nvPicPr>
        <xdr:cNvPr id="46" name="7a8322a6-07fd-4df4-84f1-f430001b7e5d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54</xdr:row>
      <xdr:rowOff>47625</xdr:rowOff>
    </xdr:from>
    <xdr:ext cx="952500" cy="952500"/>
    <xdr:pic>
      <xdr:nvPicPr>
        <xdr:cNvPr id="47" name="b60c2267-d446-40de-b87a-5104491f9d3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55</xdr:row>
      <xdr:rowOff>47625</xdr:rowOff>
    </xdr:from>
    <xdr:ext cx="952500" cy="952500"/>
    <xdr:pic>
      <xdr:nvPicPr>
        <xdr:cNvPr id="48" name="c717766c-47fc-43af-8d94-d2b5d45ecde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56</xdr:row>
      <xdr:rowOff>47625</xdr:rowOff>
    </xdr:from>
    <xdr:ext cx="952500" cy="952500"/>
    <xdr:pic>
      <xdr:nvPicPr>
        <xdr:cNvPr id="49" name="0c210c75-a959-41b8-bc86-d58f36810d3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57</xdr:row>
      <xdr:rowOff>47625</xdr:rowOff>
    </xdr:from>
    <xdr:ext cx="952500" cy="952500"/>
    <xdr:pic>
      <xdr:nvPicPr>
        <xdr:cNvPr id="50" name="24518890-4983-4715-a9b2-fb183820d28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60</xdr:row>
      <xdr:rowOff>47625</xdr:rowOff>
    </xdr:from>
    <xdr:ext cx="952500" cy="952500"/>
    <xdr:pic>
      <xdr:nvPicPr>
        <xdr:cNvPr id="51" name="7b4864a8-85a4-47bb-984a-555b2af0364a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61</xdr:row>
      <xdr:rowOff>47625</xdr:rowOff>
    </xdr:from>
    <xdr:ext cx="952500" cy="952500"/>
    <xdr:pic>
      <xdr:nvPicPr>
        <xdr:cNvPr id="52" name="5cb608bb-8b3d-4809-9204-be60befaea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62</xdr:row>
      <xdr:rowOff>47625</xdr:rowOff>
    </xdr:from>
    <xdr:ext cx="952500" cy="952500"/>
    <xdr:pic>
      <xdr:nvPicPr>
        <xdr:cNvPr id="53" name="21778bd2-082b-40f4-a776-1cbb86902ec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63</xdr:row>
      <xdr:rowOff>47625</xdr:rowOff>
    </xdr:from>
    <xdr:ext cx="952500" cy="952500"/>
    <xdr:pic>
      <xdr:nvPicPr>
        <xdr:cNvPr id="54" name="0911b804-8206-4dc0-9788-b11aeda8354b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64</xdr:row>
      <xdr:rowOff>47625</xdr:rowOff>
    </xdr:from>
    <xdr:ext cx="952500" cy="952500"/>
    <xdr:pic>
      <xdr:nvPicPr>
        <xdr:cNvPr id="55" name="0e37a887-9f2a-47d5-a587-b8710af64d5a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65</xdr:row>
      <xdr:rowOff>47625</xdr:rowOff>
    </xdr:from>
    <xdr:ext cx="952500" cy="952500"/>
    <xdr:pic>
      <xdr:nvPicPr>
        <xdr:cNvPr id="56" name="87cf59f0-f7ad-4502-9419-5bd1aa64e70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67</xdr:row>
      <xdr:rowOff>47625</xdr:rowOff>
    </xdr:from>
    <xdr:ext cx="952500" cy="952500"/>
    <xdr:pic>
      <xdr:nvPicPr>
        <xdr:cNvPr id="57" name="c7c88904-2204-4f37-b209-68c79af9c69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68</xdr:row>
      <xdr:rowOff>47625</xdr:rowOff>
    </xdr:from>
    <xdr:ext cx="952500" cy="952500"/>
    <xdr:pic>
      <xdr:nvPicPr>
        <xdr:cNvPr id="58" name="f69301f9-cfa6-4766-be65-0fdd7a5840c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69</xdr:row>
      <xdr:rowOff>47625</xdr:rowOff>
    </xdr:from>
    <xdr:ext cx="952500" cy="952500"/>
    <xdr:pic>
      <xdr:nvPicPr>
        <xdr:cNvPr id="59" name="d3bfa4a4-536c-4a5e-9639-b8c98136ae4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71</xdr:row>
      <xdr:rowOff>47625</xdr:rowOff>
    </xdr:from>
    <xdr:ext cx="952500" cy="952500"/>
    <xdr:pic>
      <xdr:nvPicPr>
        <xdr:cNvPr id="60" name="4e697a05-9486-45b8-ba98-276014f66aac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72</xdr:row>
      <xdr:rowOff>47625</xdr:rowOff>
    </xdr:from>
    <xdr:ext cx="952500" cy="952500"/>
    <xdr:pic>
      <xdr:nvPicPr>
        <xdr:cNvPr id="61" name="996c36b7-79b3-4ffc-a8a3-267351468cab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73</xdr:row>
      <xdr:rowOff>47625</xdr:rowOff>
    </xdr:from>
    <xdr:ext cx="952500" cy="952500"/>
    <xdr:pic>
      <xdr:nvPicPr>
        <xdr:cNvPr id="62" name="4dad6f4a-2e4c-4d76-9343-818a77fea40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74</xdr:row>
      <xdr:rowOff>47625</xdr:rowOff>
    </xdr:from>
    <xdr:ext cx="952500" cy="952500"/>
    <xdr:pic>
      <xdr:nvPicPr>
        <xdr:cNvPr id="63" name="48ef545e-3e6f-43e3-a319-041b03a8ca5c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75</xdr:row>
      <xdr:rowOff>47625</xdr:rowOff>
    </xdr:from>
    <xdr:ext cx="952500" cy="952500"/>
    <xdr:pic>
      <xdr:nvPicPr>
        <xdr:cNvPr id="64" name="832cd210-352d-45bb-918a-8084f7e3155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76</xdr:row>
      <xdr:rowOff>47625</xdr:rowOff>
    </xdr:from>
    <xdr:ext cx="952500" cy="952500"/>
    <xdr:pic>
      <xdr:nvPicPr>
        <xdr:cNvPr id="65" name="5d777f94-9f8a-4482-926a-eac4e4d958f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77</xdr:row>
      <xdr:rowOff>47625</xdr:rowOff>
    </xdr:from>
    <xdr:ext cx="952500" cy="952500"/>
    <xdr:pic>
      <xdr:nvPicPr>
        <xdr:cNvPr id="66" name="d7ba6715-193b-4852-b1b2-433a5a8fe5e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78</xdr:row>
      <xdr:rowOff>47625</xdr:rowOff>
    </xdr:from>
    <xdr:ext cx="952500" cy="952500"/>
    <xdr:pic>
      <xdr:nvPicPr>
        <xdr:cNvPr id="67" name="01b10fb2-3ffb-424c-b2cd-7c44554e437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79</xdr:row>
      <xdr:rowOff>47625</xdr:rowOff>
    </xdr:from>
    <xdr:ext cx="952500" cy="952500"/>
    <xdr:pic>
      <xdr:nvPicPr>
        <xdr:cNvPr id="68" name="4d15fcc1-628d-4e33-a01e-31c8d824a44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80</xdr:row>
      <xdr:rowOff>47625</xdr:rowOff>
    </xdr:from>
    <xdr:ext cx="952500" cy="952500"/>
    <xdr:pic>
      <xdr:nvPicPr>
        <xdr:cNvPr id="69" name="4399a0ad-077b-47c6-863f-96a6ce83cbb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81</xdr:row>
      <xdr:rowOff>47625</xdr:rowOff>
    </xdr:from>
    <xdr:ext cx="952500" cy="952500"/>
    <xdr:pic>
      <xdr:nvPicPr>
        <xdr:cNvPr id="70" name="5a0a3faa-a33e-499c-8250-e28d65e6583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85</xdr:row>
      <xdr:rowOff>47625</xdr:rowOff>
    </xdr:from>
    <xdr:ext cx="952500" cy="952500"/>
    <xdr:pic>
      <xdr:nvPicPr>
        <xdr:cNvPr id="71" name="b50fdc46-f1e0-4d28-86da-343f8fafd4cc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86</xdr:row>
      <xdr:rowOff>47625</xdr:rowOff>
    </xdr:from>
    <xdr:ext cx="952500" cy="952500"/>
    <xdr:pic>
      <xdr:nvPicPr>
        <xdr:cNvPr id="72" name="da8da93c-b083-4e9b-bee3-7c5f8614a51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87</xdr:row>
      <xdr:rowOff>47625</xdr:rowOff>
    </xdr:from>
    <xdr:ext cx="952500" cy="952500"/>
    <xdr:pic>
      <xdr:nvPicPr>
        <xdr:cNvPr id="73" name="fd3d23d3-caad-4efb-af37-a8bdd9b6237d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88</xdr:row>
      <xdr:rowOff>47625</xdr:rowOff>
    </xdr:from>
    <xdr:ext cx="952500" cy="952500"/>
    <xdr:pic>
      <xdr:nvPicPr>
        <xdr:cNvPr id="74" name="38279746-e944-46c5-8963-8f86806a559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89</xdr:row>
      <xdr:rowOff>47625</xdr:rowOff>
    </xdr:from>
    <xdr:ext cx="952500" cy="952500"/>
    <xdr:pic>
      <xdr:nvPicPr>
        <xdr:cNvPr id="75" name="abf39ad3-13b5-4abe-8d53-a11ab6fc08a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90</xdr:row>
      <xdr:rowOff>47625</xdr:rowOff>
    </xdr:from>
    <xdr:ext cx="952500" cy="952500"/>
    <xdr:pic>
      <xdr:nvPicPr>
        <xdr:cNvPr id="76" name="34da1cec-6b92-4d30-a916-60bc087a790a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91</xdr:row>
      <xdr:rowOff>47625</xdr:rowOff>
    </xdr:from>
    <xdr:ext cx="952500" cy="952500"/>
    <xdr:pic>
      <xdr:nvPicPr>
        <xdr:cNvPr id="77" name="b99c2e64-1bd2-4dd3-ab5e-1170e0232f5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92</xdr:row>
      <xdr:rowOff>47625</xdr:rowOff>
    </xdr:from>
    <xdr:ext cx="952500" cy="952500"/>
    <xdr:pic>
      <xdr:nvPicPr>
        <xdr:cNvPr id="78" name="d973471e-d7d9-4dbb-a38e-08079f63005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93</xdr:row>
      <xdr:rowOff>47625</xdr:rowOff>
    </xdr:from>
    <xdr:ext cx="952500" cy="952500"/>
    <xdr:pic>
      <xdr:nvPicPr>
        <xdr:cNvPr id="79" name="926337c8-d1ce-45ab-96de-a84db8028eaa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94</xdr:row>
      <xdr:rowOff>47625</xdr:rowOff>
    </xdr:from>
    <xdr:ext cx="952500" cy="952500"/>
    <xdr:pic>
      <xdr:nvPicPr>
        <xdr:cNvPr id="80" name="4dcb0e2d-d81b-40c4-aeac-6a197496419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95</xdr:row>
      <xdr:rowOff>47625</xdr:rowOff>
    </xdr:from>
    <xdr:ext cx="952500" cy="952500"/>
    <xdr:pic>
      <xdr:nvPicPr>
        <xdr:cNvPr id="81" name="f7a68b4d-151f-442e-b49c-83ba13a7d8db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96</xdr:row>
      <xdr:rowOff>47625</xdr:rowOff>
    </xdr:from>
    <xdr:ext cx="952500" cy="952500"/>
    <xdr:pic>
      <xdr:nvPicPr>
        <xdr:cNvPr id="82" name="9f633894-4634-4317-9930-47f23c8974d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97</xdr:row>
      <xdr:rowOff>47625</xdr:rowOff>
    </xdr:from>
    <xdr:ext cx="952500" cy="952500"/>
    <xdr:pic>
      <xdr:nvPicPr>
        <xdr:cNvPr id="83" name="501300a6-66df-4aa3-9602-d98c95447c2a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98</xdr:row>
      <xdr:rowOff>47625</xdr:rowOff>
    </xdr:from>
    <xdr:ext cx="952500" cy="952500"/>
    <xdr:pic>
      <xdr:nvPicPr>
        <xdr:cNvPr id="84" name="07cd1bb5-d0ed-448e-b62d-bf107dc6558a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99</xdr:row>
      <xdr:rowOff>47625</xdr:rowOff>
    </xdr:from>
    <xdr:ext cx="952500" cy="952500"/>
    <xdr:pic>
      <xdr:nvPicPr>
        <xdr:cNvPr id="85" name="f851f5b5-838e-4771-a311-70df6f4c080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101</xdr:row>
      <xdr:rowOff>47625</xdr:rowOff>
    </xdr:from>
    <xdr:ext cx="952500" cy="952500"/>
    <xdr:pic>
      <xdr:nvPicPr>
        <xdr:cNvPr id="86" name="947cb9fb-507d-4442-8de3-0f6036e4b5f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102</xdr:row>
      <xdr:rowOff>47625</xdr:rowOff>
    </xdr:from>
    <xdr:ext cx="952500" cy="952500"/>
    <xdr:pic>
      <xdr:nvPicPr>
        <xdr:cNvPr id="87" name="d87fc524-7c2a-4bd5-9f7b-ea08afb33064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103</xdr:row>
      <xdr:rowOff>47625</xdr:rowOff>
    </xdr:from>
    <xdr:ext cx="952500" cy="952500"/>
    <xdr:pic>
      <xdr:nvPicPr>
        <xdr:cNvPr id="88" name="dbd7094e-70cd-4f0b-bd1a-aae6a2cf259b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104</xdr:row>
      <xdr:rowOff>47625</xdr:rowOff>
    </xdr:from>
    <xdr:ext cx="952500" cy="952500"/>
    <xdr:pic>
      <xdr:nvPicPr>
        <xdr:cNvPr id="89" name="eb925747-d386-41de-b899-ef139f622c1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105</xdr:row>
      <xdr:rowOff>47625</xdr:rowOff>
    </xdr:from>
    <xdr:ext cx="952500" cy="952500"/>
    <xdr:pic>
      <xdr:nvPicPr>
        <xdr:cNvPr id="90" name="a73b0af1-45d2-4e28-a007-a95d8d1cd99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106</xdr:row>
      <xdr:rowOff>47625</xdr:rowOff>
    </xdr:from>
    <xdr:ext cx="952500" cy="952500"/>
    <xdr:pic>
      <xdr:nvPicPr>
        <xdr:cNvPr id="91" name="3eb008c2-8981-4f32-8d69-17f65ffdcbd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107</xdr:row>
      <xdr:rowOff>47625</xdr:rowOff>
    </xdr:from>
    <xdr:ext cx="952500" cy="952500"/>
    <xdr:pic>
      <xdr:nvPicPr>
        <xdr:cNvPr id="92" name="6f1588a5-dfb1-4f11-a1ec-0cf6f08fb38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108</xdr:row>
      <xdr:rowOff>47625</xdr:rowOff>
    </xdr:from>
    <xdr:ext cx="952500" cy="952500"/>
    <xdr:pic>
      <xdr:nvPicPr>
        <xdr:cNvPr id="93" name="ff1715f6-6b5a-4dde-b79f-64146777853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109</xdr:row>
      <xdr:rowOff>47625</xdr:rowOff>
    </xdr:from>
    <xdr:ext cx="952500" cy="952500"/>
    <xdr:pic>
      <xdr:nvPicPr>
        <xdr:cNvPr id="94" name="d0a9dbc0-d880-41b4-baac-47ecbea7ee5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110</xdr:row>
      <xdr:rowOff>47625</xdr:rowOff>
    </xdr:from>
    <xdr:ext cx="952500" cy="952500"/>
    <xdr:pic>
      <xdr:nvPicPr>
        <xdr:cNvPr id="95" name="dee388b4-f3ca-45ab-873e-baa8105c547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111</xdr:row>
      <xdr:rowOff>47625</xdr:rowOff>
    </xdr:from>
    <xdr:ext cx="952500" cy="952500"/>
    <xdr:pic>
      <xdr:nvPicPr>
        <xdr:cNvPr id="96" name="4a9f2799-57d9-4eb9-8c99-37ad937ba46d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112</xdr:row>
      <xdr:rowOff>47625</xdr:rowOff>
    </xdr:from>
    <xdr:ext cx="952500" cy="952500"/>
    <xdr:pic>
      <xdr:nvPicPr>
        <xdr:cNvPr id="97" name="2ae03328-0e2a-4492-88a6-4cc8c7b5795d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113</xdr:row>
      <xdr:rowOff>47625</xdr:rowOff>
    </xdr:from>
    <xdr:ext cx="952500" cy="952500"/>
    <xdr:pic>
      <xdr:nvPicPr>
        <xdr:cNvPr id="98" name="cf11b8b6-c482-4ee5-b82b-05c3532181b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114</xdr:row>
      <xdr:rowOff>47625</xdr:rowOff>
    </xdr:from>
    <xdr:ext cx="952500" cy="952500"/>
    <xdr:pic>
      <xdr:nvPicPr>
        <xdr:cNvPr id="99" name="7da4702d-08ad-4766-9f1f-39fa6a8ed7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115</xdr:row>
      <xdr:rowOff>47625</xdr:rowOff>
    </xdr:from>
    <xdr:ext cx="952500" cy="952500"/>
    <xdr:pic>
      <xdr:nvPicPr>
        <xdr:cNvPr id="100" name="35b601c5-c3ee-42c6-a2b8-bbe76b0e438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116</xdr:row>
      <xdr:rowOff>47625</xdr:rowOff>
    </xdr:from>
    <xdr:ext cx="952500" cy="952500"/>
    <xdr:pic>
      <xdr:nvPicPr>
        <xdr:cNvPr id="101" name="a560d4b5-bcba-4344-9e24-6f3e07bad2ec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117</xdr:row>
      <xdr:rowOff>47625</xdr:rowOff>
    </xdr:from>
    <xdr:ext cx="952500" cy="952500"/>
    <xdr:pic>
      <xdr:nvPicPr>
        <xdr:cNvPr id="102" name="dc3b67f9-ec12-4f10-9905-dbe4bf61ab5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118</xdr:row>
      <xdr:rowOff>47625</xdr:rowOff>
    </xdr:from>
    <xdr:ext cx="952500" cy="952500"/>
    <xdr:pic>
      <xdr:nvPicPr>
        <xdr:cNvPr id="103" name="4bbced80-0002-49b7-b586-033f57656cad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119</xdr:row>
      <xdr:rowOff>47625</xdr:rowOff>
    </xdr:from>
    <xdr:ext cx="952500" cy="952500"/>
    <xdr:pic>
      <xdr:nvPicPr>
        <xdr:cNvPr id="104" name="91b778a9-b7e2-439e-805b-e047fb95c8fa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120</xdr:row>
      <xdr:rowOff>47625</xdr:rowOff>
    </xdr:from>
    <xdr:ext cx="952500" cy="952500"/>
    <xdr:pic>
      <xdr:nvPicPr>
        <xdr:cNvPr id="105" name="126b755a-5fe2-4d0c-ae52-dc4ef6e3cf0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121</xdr:row>
      <xdr:rowOff>47625</xdr:rowOff>
    </xdr:from>
    <xdr:ext cx="952500" cy="952500"/>
    <xdr:pic>
      <xdr:nvPicPr>
        <xdr:cNvPr id="106" name="514ce792-82f7-44ec-bf87-9028b84e95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122</xdr:row>
      <xdr:rowOff>47625</xdr:rowOff>
    </xdr:from>
    <xdr:ext cx="952500" cy="952500"/>
    <xdr:pic>
      <xdr:nvPicPr>
        <xdr:cNvPr id="107" name="e772cf55-b04e-454d-ab99-f5c5929cf6b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123</xdr:row>
      <xdr:rowOff>47625</xdr:rowOff>
    </xdr:from>
    <xdr:ext cx="952500" cy="952500"/>
    <xdr:pic>
      <xdr:nvPicPr>
        <xdr:cNvPr id="108" name="9e0e7253-1204-415b-a1cb-0172876f844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124</xdr:row>
      <xdr:rowOff>47625</xdr:rowOff>
    </xdr:from>
    <xdr:ext cx="952500" cy="952500"/>
    <xdr:pic>
      <xdr:nvPicPr>
        <xdr:cNvPr id="109" name="a1021612-f87d-4062-be26-307991bf7f4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125</xdr:row>
      <xdr:rowOff>47625</xdr:rowOff>
    </xdr:from>
    <xdr:ext cx="952500" cy="952500"/>
    <xdr:pic>
      <xdr:nvPicPr>
        <xdr:cNvPr id="110" name="4eb636ee-eee1-4a4a-bb33-215c54a9f34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126</xdr:row>
      <xdr:rowOff>47625</xdr:rowOff>
    </xdr:from>
    <xdr:ext cx="952500" cy="952500"/>
    <xdr:pic>
      <xdr:nvPicPr>
        <xdr:cNvPr id="111" name="61043bd0-240b-49bd-b14f-e0c51ef31f3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127</xdr:row>
      <xdr:rowOff>47625</xdr:rowOff>
    </xdr:from>
    <xdr:ext cx="952500" cy="952500"/>
    <xdr:pic>
      <xdr:nvPicPr>
        <xdr:cNvPr id="112" name="ef64b656-e39c-4e00-bce8-81903dbdb29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128</xdr:row>
      <xdr:rowOff>47625</xdr:rowOff>
    </xdr:from>
    <xdr:ext cx="952500" cy="952500"/>
    <xdr:pic>
      <xdr:nvPicPr>
        <xdr:cNvPr id="113" name="4a9020ec-3382-42f0-b34a-28baa8dd481d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130</xdr:row>
      <xdr:rowOff>47625</xdr:rowOff>
    </xdr:from>
    <xdr:ext cx="952500" cy="952500"/>
    <xdr:pic>
      <xdr:nvPicPr>
        <xdr:cNvPr id="114" name="04d5bb11-f164-4c48-975d-416369e18c2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131</xdr:row>
      <xdr:rowOff>47625</xdr:rowOff>
    </xdr:from>
    <xdr:ext cx="952500" cy="952500"/>
    <xdr:pic>
      <xdr:nvPicPr>
        <xdr:cNvPr id="115" name="66fbfad2-f26d-4aef-a1ab-e00d2d73e38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132</xdr:row>
      <xdr:rowOff>47625</xdr:rowOff>
    </xdr:from>
    <xdr:ext cx="952500" cy="952500"/>
    <xdr:pic>
      <xdr:nvPicPr>
        <xdr:cNvPr id="116" name="7a152c36-2b2a-4f45-9a14-66ffcdd01f9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133</xdr:row>
      <xdr:rowOff>47625</xdr:rowOff>
    </xdr:from>
    <xdr:ext cx="952500" cy="952500"/>
    <xdr:pic>
      <xdr:nvPicPr>
        <xdr:cNvPr id="117" name="b5ccc06f-d02b-4377-882f-873c2186670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134</xdr:row>
      <xdr:rowOff>47625</xdr:rowOff>
    </xdr:from>
    <xdr:ext cx="952500" cy="952500"/>
    <xdr:pic>
      <xdr:nvPicPr>
        <xdr:cNvPr id="118" name="e10e78da-d9e2-49e0-8a38-dfa7759d227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135</xdr:row>
      <xdr:rowOff>47625</xdr:rowOff>
    </xdr:from>
    <xdr:ext cx="952500" cy="952500"/>
    <xdr:pic>
      <xdr:nvPicPr>
        <xdr:cNvPr id="119" name="03e0e77f-6f01-4c71-91c5-bbef838b3f4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136</xdr:row>
      <xdr:rowOff>47625</xdr:rowOff>
    </xdr:from>
    <xdr:ext cx="952500" cy="952500"/>
    <xdr:pic>
      <xdr:nvPicPr>
        <xdr:cNvPr id="120" name="5fd6a7f0-14c8-4aab-a2d6-09067917e27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137</xdr:row>
      <xdr:rowOff>47625</xdr:rowOff>
    </xdr:from>
    <xdr:ext cx="952500" cy="952500"/>
    <xdr:pic>
      <xdr:nvPicPr>
        <xdr:cNvPr id="121" name="4001670d-6171-49b9-a056-b5b792f9102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138</xdr:row>
      <xdr:rowOff>47625</xdr:rowOff>
    </xdr:from>
    <xdr:ext cx="952500" cy="952500"/>
    <xdr:pic>
      <xdr:nvPicPr>
        <xdr:cNvPr id="122" name="bf2442d6-1471-4b25-bf3b-4328419b913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139</xdr:row>
      <xdr:rowOff>47625</xdr:rowOff>
    </xdr:from>
    <xdr:ext cx="952500" cy="952500"/>
    <xdr:pic>
      <xdr:nvPicPr>
        <xdr:cNvPr id="123" name="90163156-ff72-4138-8b66-876aedee10ab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140</xdr:row>
      <xdr:rowOff>47625</xdr:rowOff>
    </xdr:from>
    <xdr:ext cx="952500" cy="952500"/>
    <xdr:pic>
      <xdr:nvPicPr>
        <xdr:cNvPr id="124" name="08627367-f8ac-4dda-83ca-e6c15991366b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141</xdr:row>
      <xdr:rowOff>47625</xdr:rowOff>
    </xdr:from>
    <xdr:ext cx="952500" cy="952500"/>
    <xdr:pic>
      <xdr:nvPicPr>
        <xdr:cNvPr id="125" name="94efb590-2075-49cb-a904-64c0079474d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142</xdr:row>
      <xdr:rowOff>47625</xdr:rowOff>
    </xdr:from>
    <xdr:ext cx="952500" cy="952500"/>
    <xdr:pic>
      <xdr:nvPicPr>
        <xdr:cNvPr id="126" name="72a22bc7-92e7-4e8e-8627-56838833783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143</xdr:row>
      <xdr:rowOff>47625</xdr:rowOff>
    </xdr:from>
    <xdr:ext cx="952500" cy="952500"/>
    <xdr:pic>
      <xdr:nvPicPr>
        <xdr:cNvPr id="127" name="3f27aed5-ffe4-45a6-a945-3d26ef85518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144</xdr:row>
      <xdr:rowOff>47625</xdr:rowOff>
    </xdr:from>
    <xdr:ext cx="952500" cy="952500"/>
    <xdr:pic>
      <xdr:nvPicPr>
        <xdr:cNvPr id="128" name="4fb5a7ba-49bd-41d6-bf4a-c5c94a75f03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145</xdr:row>
      <xdr:rowOff>47625</xdr:rowOff>
    </xdr:from>
    <xdr:ext cx="952500" cy="952500"/>
    <xdr:pic>
      <xdr:nvPicPr>
        <xdr:cNvPr id="129" name="6a6a8177-c0c4-47d2-8993-ecb14c5d068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146</xdr:row>
      <xdr:rowOff>47625</xdr:rowOff>
    </xdr:from>
    <xdr:ext cx="952500" cy="952500"/>
    <xdr:pic>
      <xdr:nvPicPr>
        <xdr:cNvPr id="130" name="c6d5bf0b-7376-41cc-b3e1-23f90405595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147</xdr:row>
      <xdr:rowOff>47625</xdr:rowOff>
    </xdr:from>
    <xdr:ext cx="952500" cy="952500"/>
    <xdr:pic>
      <xdr:nvPicPr>
        <xdr:cNvPr id="131" name="c25b201e-3090-4b46-a7c3-dcade0cefea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148</xdr:row>
      <xdr:rowOff>47625</xdr:rowOff>
    </xdr:from>
    <xdr:ext cx="952500" cy="952500"/>
    <xdr:pic>
      <xdr:nvPicPr>
        <xdr:cNvPr id="132" name="50a1528e-ede2-4b41-997b-a919d1834aa9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149</xdr:row>
      <xdr:rowOff>47625</xdr:rowOff>
    </xdr:from>
    <xdr:ext cx="952500" cy="952500"/>
    <xdr:pic>
      <xdr:nvPicPr>
        <xdr:cNvPr id="133" name="f7e46a3f-0ee6-4c48-93cb-f9e8e360735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150</xdr:row>
      <xdr:rowOff>47625</xdr:rowOff>
    </xdr:from>
    <xdr:ext cx="952500" cy="952500"/>
    <xdr:pic>
      <xdr:nvPicPr>
        <xdr:cNvPr id="134" name="ac28a64d-e5a5-4626-a905-72679c9e247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151</xdr:row>
      <xdr:rowOff>47625</xdr:rowOff>
    </xdr:from>
    <xdr:ext cx="952500" cy="952500"/>
    <xdr:pic>
      <xdr:nvPicPr>
        <xdr:cNvPr id="135" name="f933b03f-ef94-4d44-9741-3a3d0567a58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152</xdr:row>
      <xdr:rowOff>47625</xdr:rowOff>
    </xdr:from>
    <xdr:ext cx="952500" cy="952500"/>
    <xdr:pic>
      <xdr:nvPicPr>
        <xdr:cNvPr id="136" name="5ed73c2f-257c-410f-9cd8-9c3bcfc8688b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153</xdr:row>
      <xdr:rowOff>47625</xdr:rowOff>
    </xdr:from>
    <xdr:ext cx="952500" cy="952500"/>
    <xdr:pic>
      <xdr:nvPicPr>
        <xdr:cNvPr id="137" name="79efc13f-1869-487d-9038-ce89c44f204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154</xdr:row>
      <xdr:rowOff>47625</xdr:rowOff>
    </xdr:from>
    <xdr:ext cx="952500" cy="952500"/>
    <xdr:pic>
      <xdr:nvPicPr>
        <xdr:cNvPr id="138" name="49885e8c-9cd3-4d15-9baa-8b2394a6a8e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155</xdr:row>
      <xdr:rowOff>47625</xdr:rowOff>
    </xdr:from>
    <xdr:ext cx="952500" cy="952500"/>
    <xdr:pic>
      <xdr:nvPicPr>
        <xdr:cNvPr id="139" name="e8305a54-1bc9-4498-ab5f-58e093b7d39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156</xdr:row>
      <xdr:rowOff>47625</xdr:rowOff>
    </xdr:from>
    <xdr:ext cx="952500" cy="952500"/>
    <xdr:pic>
      <xdr:nvPicPr>
        <xdr:cNvPr id="140" name="40cbb66d-0ac7-4389-8685-cdf70eba985a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157</xdr:row>
      <xdr:rowOff>47625</xdr:rowOff>
    </xdr:from>
    <xdr:ext cx="952500" cy="952500"/>
    <xdr:pic>
      <xdr:nvPicPr>
        <xdr:cNvPr id="141" name="54cd05a3-fd39-473c-b393-0df086912bb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158</xdr:row>
      <xdr:rowOff>47625</xdr:rowOff>
    </xdr:from>
    <xdr:ext cx="952500" cy="952500"/>
    <xdr:pic>
      <xdr:nvPicPr>
        <xdr:cNvPr id="142" name="e0ab1a5c-fb24-4917-b0f9-1999495b4d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159</xdr:row>
      <xdr:rowOff>47625</xdr:rowOff>
    </xdr:from>
    <xdr:ext cx="952500" cy="952500"/>
    <xdr:pic>
      <xdr:nvPicPr>
        <xdr:cNvPr id="143" name="b4477ee7-af5d-4304-ac8a-94f03d23f82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160</xdr:row>
      <xdr:rowOff>47625</xdr:rowOff>
    </xdr:from>
    <xdr:ext cx="952500" cy="952500"/>
    <xdr:pic>
      <xdr:nvPicPr>
        <xdr:cNvPr id="144" name="d6f860c6-3395-4ec6-80ca-a92758859b0d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161</xdr:row>
      <xdr:rowOff>47625</xdr:rowOff>
    </xdr:from>
    <xdr:ext cx="952500" cy="952500"/>
    <xdr:pic>
      <xdr:nvPicPr>
        <xdr:cNvPr id="145" name="f088bdf5-5e8b-4f9d-ae7b-acc01499947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162</xdr:row>
      <xdr:rowOff>47625</xdr:rowOff>
    </xdr:from>
    <xdr:ext cx="952500" cy="952500"/>
    <xdr:pic>
      <xdr:nvPicPr>
        <xdr:cNvPr id="146" name="282ee5f9-a8aa-4cd8-a521-6a12c080e9f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163</xdr:row>
      <xdr:rowOff>47625</xdr:rowOff>
    </xdr:from>
    <xdr:ext cx="952500" cy="952500"/>
    <xdr:pic>
      <xdr:nvPicPr>
        <xdr:cNvPr id="147" name="d2ae4410-befe-453d-abb0-50bcaaef80b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164</xdr:row>
      <xdr:rowOff>47625</xdr:rowOff>
    </xdr:from>
    <xdr:ext cx="952500" cy="952500"/>
    <xdr:pic>
      <xdr:nvPicPr>
        <xdr:cNvPr id="148" name="2549f879-d2fb-4873-9c17-b73a021b73fb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165</xdr:row>
      <xdr:rowOff>47625</xdr:rowOff>
    </xdr:from>
    <xdr:ext cx="952500" cy="952500"/>
    <xdr:pic>
      <xdr:nvPicPr>
        <xdr:cNvPr id="149" name="b60d2d73-84da-4ea4-94c5-493d9a6fc73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29</xdr:row>
      <xdr:rowOff>47625</xdr:rowOff>
    </xdr:from>
    <xdr:ext cx="952500" cy="952500"/>
    <xdr:pic>
      <xdr:nvPicPr>
        <xdr:cNvPr id="150" name="2a64c9cc-d0f2-42a1-a8bc-931d99b09c5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59</xdr:row>
      <xdr:rowOff>47625</xdr:rowOff>
    </xdr:from>
    <xdr:ext cx="952500" cy="942367"/>
    <xdr:pic>
      <xdr:nvPicPr>
        <xdr:cNvPr id="151" name="d0d4954e-22e6-4caa-ac22-3378adefe50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66</xdr:row>
      <xdr:rowOff>47625</xdr:rowOff>
    </xdr:from>
    <xdr:ext cx="952500" cy="952500"/>
    <xdr:pic>
      <xdr:nvPicPr>
        <xdr:cNvPr id="152" name="952f7653-294f-4d1e-bb63-12ffc14a841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82</xdr:row>
      <xdr:rowOff>47625</xdr:rowOff>
    </xdr:from>
    <xdr:ext cx="952500" cy="871244"/>
    <xdr:pic>
      <xdr:nvPicPr>
        <xdr:cNvPr id="153" name="59df5552-97a9-44f8-bf24-33ed36637f7c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83</xdr:row>
      <xdr:rowOff>47625</xdr:rowOff>
    </xdr:from>
    <xdr:ext cx="952500" cy="952500"/>
    <xdr:pic>
      <xdr:nvPicPr>
        <xdr:cNvPr id="154" name="11b40afd-4fc5-4768-8973-8ec8ea3e64fc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84</xdr:row>
      <xdr:rowOff>47625</xdr:rowOff>
    </xdr:from>
    <xdr:ext cx="952500" cy="952500"/>
    <xdr:pic>
      <xdr:nvPicPr>
        <xdr:cNvPr id="155" name="a2762df5-a72d-4ed4-acd0-32fb1e104e5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100</xdr:row>
      <xdr:rowOff>47625</xdr:rowOff>
    </xdr:from>
    <xdr:ext cx="952500" cy="1061803"/>
    <xdr:pic>
      <xdr:nvPicPr>
        <xdr:cNvPr id="156" name="731338de-00ec-4138-a32e-f1b2c3a613d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38100</xdr:colOff>
      <xdr:row>129</xdr:row>
      <xdr:rowOff>47625</xdr:rowOff>
    </xdr:from>
    <xdr:ext cx="952500" cy="952500"/>
    <xdr:pic>
      <xdr:nvPicPr>
        <xdr:cNvPr id="157" name="bccdb30a-972d-44d4-bb2e-63eea3746c4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"/>
  <sheetViews>
    <sheetView showGridLines="0" tabSelected="1" workbookViewId="0">
      <pane ySplit="8" topLeftCell="A9" activePane="bottomLeft" state="frozen"/>
      <selection pane="bottomLeft" activeCell="H9" sqref="H9"/>
    </sheetView>
  </sheetViews>
  <sheetFormatPr defaultRowHeight="14.25"/>
  <cols>
    <col min="1" max="1" width="12.25" customWidth="1"/>
    <col min="2" max="2" width="47.75" customWidth="1"/>
    <col min="3" max="7" width="12.75" customWidth="1"/>
    <col min="8" max="8" width="11.125" customWidth="1"/>
    <col min="9" max="9" width="13.375" customWidth="1"/>
    <col min="10" max="10" width="15" customWidth="1"/>
  </cols>
  <sheetData>
    <row r="1" spans="1:10" ht="28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2.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1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6.25" customHeight="1">
      <c r="A4" s="13" t="s">
        <v>3</v>
      </c>
      <c r="B4" s="13"/>
      <c r="C4" s="9">
        <f>SUMPRODUCT(C9:C166,H9:H166)</f>
        <v>0</v>
      </c>
      <c r="D4" s="5" t="s">
        <v>4</v>
      </c>
      <c r="E4" s="8">
        <f>IF(C4&gt;=150000,25%,IF(C4&gt;=100000,20%,IF(C4&gt;=50000,15%,IF(C4&gt;=5000,10%,0))))</f>
        <v>0</v>
      </c>
      <c r="F4" s="5" t="s">
        <v>5</v>
      </c>
      <c r="G4" s="9">
        <f>SUM(J9:J166)</f>
        <v>0</v>
      </c>
      <c r="H4" s="2"/>
      <c r="I4" s="2"/>
      <c r="J4" s="2"/>
    </row>
    <row r="5" spans="1:10">
      <c r="A5" s="12" t="str">
        <f>IF(C4=0,"Введите количество товаров",IF(C4&lt;5000,"До 5 000 ₽ действует розничная цена","Оптовая скидка применена ко всему заказу"))</f>
        <v>Введите количество товаров</v>
      </c>
      <c r="B5" s="12"/>
      <c r="C5" s="12"/>
      <c r="D5" s="12"/>
      <c r="E5" s="12"/>
      <c r="F5" s="12"/>
      <c r="G5" s="12"/>
      <c r="H5" s="12"/>
      <c r="I5" s="12"/>
      <c r="J5" s="12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7.5" customHeight="1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</row>
    <row r="9" spans="1:10" ht="69" customHeight="1">
      <c r="A9" s="2"/>
      <c r="B9" s="2" t="s">
        <v>175</v>
      </c>
      <c r="C9" s="6">
        <f>ROUND('Исходные цены'!B5/(1-'Исходные цены'!$B$2),2)</f>
        <v>800</v>
      </c>
      <c r="D9" s="6">
        <f t="shared" ref="D9:D40" si="0">ROUND(C9*(1-10%),2)</f>
        <v>720</v>
      </c>
      <c r="E9" s="6">
        <f t="shared" ref="E9:E40" si="1">ROUND(C9*(1-15%),2)</f>
        <v>680</v>
      </c>
      <c r="F9" s="6">
        <f t="shared" ref="F9:F40" si="2">ROUND(C9*(1-20%),2)</f>
        <v>640</v>
      </c>
      <c r="G9" s="6">
        <f t="shared" ref="G9:G40" si="3">ROUND(C9*(1-25%),2)</f>
        <v>600</v>
      </c>
      <c r="H9" s="7"/>
      <c r="I9" s="6">
        <f t="shared" ref="I9:I40" si="4">ROUND(C9*(1-$E$4),2)</f>
        <v>800</v>
      </c>
      <c r="J9" s="6" t="str">
        <f t="shared" ref="J9:J40" si="5">IF(H9="","",I9*H9)</f>
        <v/>
      </c>
    </row>
    <row r="10" spans="1:10" ht="69" customHeight="1">
      <c r="A10" s="2"/>
      <c r="B10" s="2" t="s">
        <v>17</v>
      </c>
      <c r="C10" s="6">
        <f>ROUND('Исходные цены'!B6/(1-'Исходные цены'!$B$2),2)</f>
        <v>1100</v>
      </c>
      <c r="D10" s="6">
        <f t="shared" si="0"/>
        <v>990</v>
      </c>
      <c r="E10" s="6">
        <f t="shared" si="1"/>
        <v>935</v>
      </c>
      <c r="F10" s="6">
        <f t="shared" si="2"/>
        <v>880</v>
      </c>
      <c r="G10" s="6">
        <f t="shared" si="3"/>
        <v>825</v>
      </c>
      <c r="H10" s="7"/>
      <c r="I10" s="6">
        <f t="shared" si="4"/>
        <v>1100</v>
      </c>
      <c r="J10" s="6" t="str">
        <f t="shared" si="5"/>
        <v/>
      </c>
    </row>
    <row r="11" spans="1:10" ht="69" customHeight="1">
      <c r="A11" s="2"/>
      <c r="B11" s="2" t="s">
        <v>18</v>
      </c>
      <c r="C11" s="6">
        <f>ROUND('Исходные цены'!B7/(1-'Исходные цены'!$B$2),2)</f>
        <v>1100</v>
      </c>
      <c r="D11" s="6">
        <f t="shared" si="0"/>
        <v>990</v>
      </c>
      <c r="E11" s="6">
        <f t="shared" si="1"/>
        <v>935</v>
      </c>
      <c r="F11" s="6">
        <f t="shared" si="2"/>
        <v>880</v>
      </c>
      <c r="G11" s="6">
        <f t="shared" si="3"/>
        <v>825</v>
      </c>
      <c r="H11" s="7"/>
      <c r="I11" s="6">
        <f t="shared" si="4"/>
        <v>1100</v>
      </c>
      <c r="J11" s="6" t="str">
        <f t="shared" si="5"/>
        <v/>
      </c>
    </row>
    <row r="12" spans="1:10" ht="69" customHeight="1">
      <c r="A12" s="2"/>
      <c r="B12" s="2" t="s">
        <v>19</v>
      </c>
      <c r="C12" s="6">
        <f>ROUND('Исходные цены'!B8/(1-'Исходные цены'!$B$2),2)</f>
        <v>700</v>
      </c>
      <c r="D12" s="6">
        <f t="shared" si="0"/>
        <v>630</v>
      </c>
      <c r="E12" s="6">
        <f t="shared" si="1"/>
        <v>595</v>
      </c>
      <c r="F12" s="6">
        <f t="shared" si="2"/>
        <v>560</v>
      </c>
      <c r="G12" s="6">
        <f t="shared" si="3"/>
        <v>525</v>
      </c>
      <c r="H12" s="7"/>
      <c r="I12" s="6">
        <f t="shared" si="4"/>
        <v>700</v>
      </c>
      <c r="J12" s="6" t="str">
        <f t="shared" si="5"/>
        <v/>
      </c>
    </row>
    <row r="13" spans="1:10" ht="69" customHeight="1">
      <c r="A13" s="2"/>
      <c r="B13" s="2" t="s">
        <v>20</v>
      </c>
      <c r="C13" s="6">
        <f>ROUND('Исходные цены'!B9/(1-'Исходные цены'!$B$2),2)</f>
        <v>1100</v>
      </c>
      <c r="D13" s="6">
        <f t="shared" si="0"/>
        <v>990</v>
      </c>
      <c r="E13" s="6">
        <f t="shared" si="1"/>
        <v>935</v>
      </c>
      <c r="F13" s="6">
        <f t="shared" si="2"/>
        <v>880</v>
      </c>
      <c r="G13" s="6">
        <f t="shared" si="3"/>
        <v>825</v>
      </c>
      <c r="H13" s="7"/>
      <c r="I13" s="6">
        <f t="shared" si="4"/>
        <v>1100</v>
      </c>
      <c r="J13" s="6" t="str">
        <f t="shared" si="5"/>
        <v/>
      </c>
    </row>
    <row r="14" spans="1:10" ht="69" customHeight="1">
      <c r="A14" s="2"/>
      <c r="B14" s="2" t="s">
        <v>21</v>
      </c>
      <c r="C14" s="6">
        <f>ROUND('Исходные цены'!B10/(1-'Исходные цены'!$B$2),2)</f>
        <v>1100</v>
      </c>
      <c r="D14" s="6">
        <f t="shared" si="0"/>
        <v>990</v>
      </c>
      <c r="E14" s="6">
        <f t="shared" si="1"/>
        <v>935</v>
      </c>
      <c r="F14" s="6">
        <f t="shared" si="2"/>
        <v>880</v>
      </c>
      <c r="G14" s="6">
        <f t="shared" si="3"/>
        <v>825</v>
      </c>
      <c r="H14" s="7"/>
      <c r="I14" s="6">
        <f t="shared" si="4"/>
        <v>1100</v>
      </c>
      <c r="J14" s="6" t="str">
        <f t="shared" si="5"/>
        <v/>
      </c>
    </row>
    <row r="15" spans="1:10" ht="69" customHeight="1">
      <c r="A15" s="2"/>
      <c r="B15" s="2" t="s">
        <v>22</v>
      </c>
      <c r="C15" s="6">
        <f>ROUND('Исходные цены'!B11/(1-'Исходные цены'!$B$2),2)</f>
        <v>700</v>
      </c>
      <c r="D15" s="6">
        <f t="shared" si="0"/>
        <v>630</v>
      </c>
      <c r="E15" s="6">
        <f t="shared" si="1"/>
        <v>595</v>
      </c>
      <c r="F15" s="6">
        <f t="shared" si="2"/>
        <v>560</v>
      </c>
      <c r="G15" s="6">
        <f t="shared" si="3"/>
        <v>525</v>
      </c>
      <c r="H15" s="7"/>
      <c r="I15" s="6">
        <f t="shared" si="4"/>
        <v>700</v>
      </c>
      <c r="J15" s="6" t="str">
        <f t="shared" si="5"/>
        <v/>
      </c>
    </row>
    <row r="16" spans="1:10" ht="69" customHeight="1">
      <c r="A16" s="2"/>
      <c r="B16" s="2" t="s">
        <v>23</v>
      </c>
      <c r="C16" s="6">
        <f>ROUND('Исходные цены'!B12/(1-'Исходные цены'!$B$2),2)</f>
        <v>50</v>
      </c>
      <c r="D16" s="6">
        <f t="shared" si="0"/>
        <v>45</v>
      </c>
      <c r="E16" s="6">
        <f t="shared" si="1"/>
        <v>42.5</v>
      </c>
      <c r="F16" s="6">
        <f t="shared" si="2"/>
        <v>40</v>
      </c>
      <c r="G16" s="6">
        <f t="shared" si="3"/>
        <v>37.5</v>
      </c>
      <c r="H16" s="7"/>
      <c r="I16" s="6">
        <f t="shared" si="4"/>
        <v>50</v>
      </c>
      <c r="J16" s="6" t="str">
        <f t="shared" si="5"/>
        <v/>
      </c>
    </row>
    <row r="17" spans="1:10" ht="69" customHeight="1">
      <c r="A17" s="2"/>
      <c r="B17" s="2" t="s">
        <v>24</v>
      </c>
      <c r="C17" s="6">
        <f>ROUND('Исходные цены'!B13/(1-'Исходные цены'!$B$2),2)</f>
        <v>50</v>
      </c>
      <c r="D17" s="6">
        <f t="shared" si="0"/>
        <v>45</v>
      </c>
      <c r="E17" s="6">
        <f t="shared" si="1"/>
        <v>42.5</v>
      </c>
      <c r="F17" s="6">
        <f t="shared" si="2"/>
        <v>40</v>
      </c>
      <c r="G17" s="6">
        <f t="shared" si="3"/>
        <v>37.5</v>
      </c>
      <c r="H17" s="7"/>
      <c r="I17" s="6">
        <f t="shared" si="4"/>
        <v>50</v>
      </c>
      <c r="J17" s="6" t="str">
        <f t="shared" si="5"/>
        <v/>
      </c>
    </row>
    <row r="18" spans="1:10" ht="69" customHeight="1">
      <c r="A18" s="2"/>
      <c r="B18" s="2" t="s">
        <v>25</v>
      </c>
      <c r="C18" s="6">
        <f>ROUND('Исходные цены'!B14/(1-'Исходные цены'!$B$2),2)</f>
        <v>50</v>
      </c>
      <c r="D18" s="6">
        <f t="shared" si="0"/>
        <v>45</v>
      </c>
      <c r="E18" s="6">
        <f t="shared" si="1"/>
        <v>42.5</v>
      </c>
      <c r="F18" s="6">
        <f t="shared" si="2"/>
        <v>40</v>
      </c>
      <c r="G18" s="6">
        <f t="shared" si="3"/>
        <v>37.5</v>
      </c>
      <c r="H18" s="7"/>
      <c r="I18" s="6">
        <f t="shared" si="4"/>
        <v>50</v>
      </c>
      <c r="J18" s="6" t="str">
        <f t="shared" si="5"/>
        <v/>
      </c>
    </row>
    <row r="19" spans="1:10" ht="69" customHeight="1">
      <c r="A19" s="2"/>
      <c r="B19" s="2" t="s">
        <v>26</v>
      </c>
      <c r="C19" s="6">
        <f>ROUND('Исходные цены'!B15/(1-'Исходные цены'!$B$2),2)</f>
        <v>50</v>
      </c>
      <c r="D19" s="6">
        <f t="shared" si="0"/>
        <v>45</v>
      </c>
      <c r="E19" s="6">
        <f t="shared" si="1"/>
        <v>42.5</v>
      </c>
      <c r="F19" s="6">
        <f t="shared" si="2"/>
        <v>40</v>
      </c>
      <c r="G19" s="6">
        <f t="shared" si="3"/>
        <v>37.5</v>
      </c>
      <c r="H19" s="7"/>
      <c r="I19" s="6">
        <f t="shared" si="4"/>
        <v>50</v>
      </c>
      <c r="J19" s="6" t="str">
        <f t="shared" si="5"/>
        <v/>
      </c>
    </row>
    <row r="20" spans="1:10" ht="69" customHeight="1">
      <c r="A20" s="2"/>
      <c r="B20" s="2" t="s">
        <v>27</v>
      </c>
      <c r="C20" s="6">
        <f>ROUND('Исходные цены'!B16/(1-'Исходные цены'!$B$2),2)</f>
        <v>45</v>
      </c>
      <c r="D20" s="6">
        <f t="shared" si="0"/>
        <v>40.5</v>
      </c>
      <c r="E20" s="6">
        <f t="shared" si="1"/>
        <v>38.25</v>
      </c>
      <c r="F20" s="6">
        <f t="shared" si="2"/>
        <v>36</v>
      </c>
      <c r="G20" s="6">
        <f t="shared" si="3"/>
        <v>33.75</v>
      </c>
      <c r="H20" s="7"/>
      <c r="I20" s="6">
        <f t="shared" si="4"/>
        <v>45</v>
      </c>
      <c r="J20" s="6" t="str">
        <f t="shared" si="5"/>
        <v/>
      </c>
    </row>
    <row r="21" spans="1:10" ht="69" customHeight="1">
      <c r="A21" s="2"/>
      <c r="B21" s="2" t="s">
        <v>28</v>
      </c>
      <c r="C21" s="6">
        <f>ROUND('Исходные цены'!B17/(1-'Исходные цены'!$B$2),2)</f>
        <v>1000</v>
      </c>
      <c r="D21" s="6">
        <f t="shared" si="0"/>
        <v>900</v>
      </c>
      <c r="E21" s="6">
        <f t="shared" si="1"/>
        <v>850</v>
      </c>
      <c r="F21" s="6">
        <f t="shared" si="2"/>
        <v>800</v>
      </c>
      <c r="G21" s="6">
        <f t="shared" si="3"/>
        <v>750</v>
      </c>
      <c r="H21" s="7"/>
      <c r="I21" s="6">
        <f t="shared" si="4"/>
        <v>1000</v>
      </c>
      <c r="J21" s="6" t="str">
        <f t="shared" si="5"/>
        <v/>
      </c>
    </row>
    <row r="22" spans="1:10" ht="69" customHeight="1">
      <c r="A22" s="2"/>
      <c r="B22" s="2" t="s">
        <v>29</v>
      </c>
      <c r="C22" s="6">
        <f>ROUND('Исходные цены'!B18/(1-'Исходные цены'!$B$2),2)</f>
        <v>1100</v>
      </c>
      <c r="D22" s="6">
        <f t="shared" si="0"/>
        <v>990</v>
      </c>
      <c r="E22" s="6">
        <f t="shared" si="1"/>
        <v>935</v>
      </c>
      <c r="F22" s="6">
        <f t="shared" si="2"/>
        <v>880</v>
      </c>
      <c r="G22" s="6">
        <f t="shared" si="3"/>
        <v>825</v>
      </c>
      <c r="H22" s="7"/>
      <c r="I22" s="6">
        <f t="shared" si="4"/>
        <v>1100</v>
      </c>
      <c r="J22" s="6" t="str">
        <f t="shared" si="5"/>
        <v/>
      </c>
    </row>
    <row r="23" spans="1:10" ht="69" customHeight="1">
      <c r="A23" s="2"/>
      <c r="B23" s="2" t="s">
        <v>30</v>
      </c>
      <c r="C23" s="6">
        <f>ROUND('Исходные цены'!B19/(1-'Исходные цены'!$B$2),2)</f>
        <v>700</v>
      </c>
      <c r="D23" s="6">
        <f t="shared" si="0"/>
        <v>630</v>
      </c>
      <c r="E23" s="6">
        <f t="shared" si="1"/>
        <v>595</v>
      </c>
      <c r="F23" s="6">
        <f t="shared" si="2"/>
        <v>560</v>
      </c>
      <c r="G23" s="6">
        <f t="shared" si="3"/>
        <v>525</v>
      </c>
      <c r="H23" s="7"/>
      <c r="I23" s="6">
        <f t="shared" si="4"/>
        <v>700</v>
      </c>
      <c r="J23" s="6" t="str">
        <f t="shared" si="5"/>
        <v/>
      </c>
    </row>
    <row r="24" spans="1:10" ht="69" customHeight="1">
      <c r="A24" s="2"/>
      <c r="B24" s="2" t="s">
        <v>31</v>
      </c>
      <c r="C24" s="6">
        <f>ROUND('Исходные цены'!B20/(1-'Исходные цены'!$B$2),2)</f>
        <v>1100</v>
      </c>
      <c r="D24" s="6">
        <f t="shared" si="0"/>
        <v>990</v>
      </c>
      <c r="E24" s="6">
        <f t="shared" si="1"/>
        <v>935</v>
      </c>
      <c r="F24" s="6">
        <f t="shared" si="2"/>
        <v>880</v>
      </c>
      <c r="G24" s="6">
        <f t="shared" si="3"/>
        <v>825</v>
      </c>
      <c r="H24" s="7"/>
      <c r="I24" s="6">
        <f t="shared" si="4"/>
        <v>1100</v>
      </c>
      <c r="J24" s="6" t="str">
        <f t="shared" si="5"/>
        <v/>
      </c>
    </row>
    <row r="25" spans="1:10" ht="69" customHeight="1">
      <c r="A25" s="2"/>
      <c r="B25" s="2" t="s">
        <v>32</v>
      </c>
      <c r="C25" s="6">
        <f>ROUND('Исходные цены'!B21/(1-'Исходные цены'!$B$2),2)</f>
        <v>700</v>
      </c>
      <c r="D25" s="6">
        <f t="shared" si="0"/>
        <v>630</v>
      </c>
      <c r="E25" s="6">
        <f t="shared" si="1"/>
        <v>595</v>
      </c>
      <c r="F25" s="6">
        <f t="shared" si="2"/>
        <v>560</v>
      </c>
      <c r="G25" s="6">
        <f t="shared" si="3"/>
        <v>525</v>
      </c>
      <c r="H25" s="7"/>
      <c r="I25" s="6">
        <f t="shared" si="4"/>
        <v>700</v>
      </c>
      <c r="J25" s="6" t="str">
        <f t="shared" si="5"/>
        <v/>
      </c>
    </row>
    <row r="26" spans="1:10" ht="69" customHeight="1">
      <c r="A26" s="2"/>
      <c r="B26" s="2" t="s">
        <v>33</v>
      </c>
      <c r="C26" s="6">
        <f>ROUND('Исходные цены'!B22/(1-'Исходные цены'!$B$2),2)</f>
        <v>1100</v>
      </c>
      <c r="D26" s="6">
        <f t="shared" si="0"/>
        <v>990</v>
      </c>
      <c r="E26" s="6">
        <f t="shared" si="1"/>
        <v>935</v>
      </c>
      <c r="F26" s="6">
        <f t="shared" si="2"/>
        <v>880</v>
      </c>
      <c r="G26" s="6">
        <f t="shared" si="3"/>
        <v>825</v>
      </c>
      <c r="H26" s="7"/>
      <c r="I26" s="6">
        <f t="shared" si="4"/>
        <v>1100</v>
      </c>
      <c r="J26" s="6" t="str">
        <f t="shared" si="5"/>
        <v/>
      </c>
    </row>
    <row r="27" spans="1:10" ht="69" customHeight="1">
      <c r="A27" s="2"/>
      <c r="B27" s="2" t="s">
        <v>34</v>
      </c>
      <c r="C27" s="6">
        <f>ROUND('Исходные цены'!B23/(1-'Исходные цены'!$B$2),2)</f>
        <v>50</v>
      </c>
      <c r="D27" s="6">
        <f t="shared" si="0"/>
        <v>45</v>
      </c>
      <c r="E27" s="6">
        <f t="shared" si="1"/>
        <v>42.5</v>
      </c>
      <c r="F27" s="6">
        <f t="shared" si="2"/>
        <v>40</v>
      </c>
      <c r="G27" s="6">
        <f t="shared" si="3"/>
        <v>37.5</v>
      </c>
      <c r="H27" s="7"/>
      <c r="I27" s="6">
        <f t="shared" si="4"/>
        <v>50</v>
      </c>
      <c r="J27" s="6" t="str">
        <f t="shared" si="5"/>
        <v/>
      </c>
    </row>
    <row r="28" spans="1:10" ht="69" customHeight="1">
      <c r="A28" s="2"/>
      <c r="B28" s="2" t="s">
        <v>35</v>
      </c>
      <c r="C28" s="6">
        <f>ROUND('Исходные цены'!B24/(1-'Исходные цены'!$B$2),2)</f>
        <v>700</v>
      </c>
      <c r="D28" s="6">
        <f t="shared" si="0"/>
        <v>630</v>
      </c>
      <c r="E28" s="6">
        <f t="shared" si="1"/>
        <v>595</v>
      </c>
      <c r="F28" s="6">
        <f t="shared" si="2"/>
        <v>560</v>
      </c>
      <c r="G28" s="6">
        <f t="shared" si="3"/>
        <v>525</v>
      </c>
      <c r="H28" s="7"/>
      <c r="I28" s="6">
        <f t="shared" si="4"/>
        <v>700</v>
      </c>
      <c r="J28" s="6" t="str">
        <f t="shared" si="5"/>
        <v/>
      </c>
    </row>
    <row r="29" spans="1:10" ht="69" customHeight="1">
      <c r="A29" s="2"/>
      <c r="B29" s="2" t="s">
        <v>36</v>
      </c>
      <c r="C29" s="6">
        <f>ROUND('Исходные цены'!B25/(1-'Исходные цены'!$B$2),2)</f>
        <v>1100</v>
      </c>
      <c r="D29" s="6">
        <f t="shared" si="0"/>
        <v>990</v>
      </c>
      <c r="E29" s="6">
        <f t="shared" si="1"/>
        <v>935</v>
      </c>
      <c r="F29" s="6">
        <f t="shared" si="2"/>
        <v>880</v>
      </c>
      <c r="G29" s="6">
        <f t="shared" si="3"/>
        <v>825</v>
      </c>
      <c r="H29" s="7"/>
      <c r="I29" s="6">
        <f t="shared" si="4"/>
        <v>1100</v>
      </c>
      <c r="J29" s="6" t="str">
        <f t="shared" si="5"/>
        <v/>
      </c>
    </row>
    <row r="30" spans="1:10" ht="69" customHeight="1">
      <c r="A30" s="2" t="s">
        <v>37</v>
      </c>
      <c r="B30" s="2" t="s">
        <v>38</v>
      </c>
      <c r="C30" s="6">
        <f>ROUND('Исходные цены'!B26/(1-'Исходные цены'!$B$2),2)</f>
        <v>700</v>
      </c>
      <c r="D30" s="6">
        <f t="shared" si="0"/>
        <v>630</v>
      </c>
      <c r="E30" s="6">
        <f t="shared" si="1"/>
        <v>595</v>
      </c>
      <c r="F30" s="6">
        <f t="shared" si="2"/>
        <v>560</v>
      </c>
      <c r="G30" s="6">
        <f t="shared" si="3"/>
        <v>525</v>
      </c>
      <c r="H30" s="7"/>
      <c r="I30" s="6">
        <f t="shared" si="4"/>
        <v>700</v>
      </c>
      <c r="J30" s="6" t="str">
        <f t="shared" si="5"/>
        <v/>
      </c>
    </row>
    <row r="31" spans="1:10" ht="69" customHeight="1">
      <c r="A31" s="2"/>
      <c r="B31" s="2" t="s">
        <v>39</v>
      </c>
      <c r="C31" s="6">
        <f>ROUND('Исходные цены'!B27/(1-'Исходные цены'!$B$2),2)</f>
        <v>50</v>
      </c>
      <c r="D31" s="6">
        <f t="shared" si="0"/>
        <v>45</v>
      </c>
      <c r="E31" s="6">
        <f t="shared" si="1"/>
        <v>42.5</v>
      </c>
      <c r="F31" s="6">
        <f t="shared" si="2"/>
        <v>40</v>
      </c>
      <c r="G31" s="6">
        <f t="shared" si="3"/>
        <v>37.5</v>
      </c>
      <c r="H31" s="7"/>
      <c r="I31" s="6">
        <f t="shared" si="4"/>
        <v>50</v>
      </c>
      <c r="J31" s="6" t="str">
        <f t="shared" si="5"/>
        <v/>
      </c>
    </row>
    <row r="32" spans="1:10" ht="69" customHeight="1">
      <c r="A32" s="2"/>
      <c r="B32" s="2" t="s">
        <v>40</v>
      </c>
      <c r="C32" s="6">
        <f>ROUND('Исходные цены'!B28/(1-'Исходные цены'!$B$2),2)</f>
        <v>700</v>
      </c>
      <c r="D32" s="6">
        <f t="shared" si="0"/>
        <v>630</v>
      </c>
      <c r="E32" s="6">
        <f t="shared" si="1"/>
        <v>595</v>
      </c>
      <c r="F32" s="6">
        <f t="shared" si="2"/>
        <v>560</v>
      </c>
      <c r="G32" s="6">
        <f t="shared" si="3"/>
        <v>525</v>
      </c>
      <c r="H32" s="7"/>
      <c r="I32" s="6">
        <f t="shared" si="4"/>
        <v>700</v>
      </c>
      <c r="J32" s="6" t="str">
        <f t="shared" si="5"/>
        <v/>
      </c>
    </row>
    <row r="33" spans="1:10" ht="69" customHeight="1">
      <c r="A33" s="2"/>
      <c r="B33" s="2" t="s">
        <v>41</v>
      </c>
      <c r="C33" s="6">
        <f>ROUND('Исходные цены'!B29/(1-'Исходные цены'!$B$2),2)</f>
        <v>1100</v>
      </c>
      <c r="D33" s="6">
        <f t="shared" si="0"/>
        <v>990</v>
      </c>
      <c r="E33" s="6">
        <f t="shared" si="1"/>
        <v>935</v>
      </c>
      <c r="F33" s="6">
        <f t="shared" si="2"/>
        <v>880</v>
      </c>
      <c r="G33" s="6">
        <f t="shared" si="3"/>
        <v>825</v>
      </c>
      <c r="H33" s="7"/>
      <c r="I33" s="6">
        <f t="shared" si="4"/>
        <v>1100</v>
      </c>
      <c r="J33" s="6" t="str">
        <f t="shared" si="5"/>
        <v/>
      </c>
    </row>
    <row r="34" spans="1:10" ht="69" customHeight="1">
      <c r="A34" s="2"/>
      <c r="B34" s="2" t="s">
        <v>42</v>
      </c>
      <c r="C34" s="6">
        <f>ROUND('Исходные цены'!B30/(1-'Исходные цены'!$B$2),2)</f>
        <v>50</v>
      </c>
      <c r="D34" s="6">
        <f t="shared" si="0"/>
        <v>45</v>
      </c>
      <c r="E34" s="6">
        <f t="shared" si="1"/>
        <v>42.5</v>
      </c>
      <c r="F34" s="6">
        <f t="shared" si="2"/>
        <v>40</v>
      </c>
      <c r="G34" s="6">
        <f t="shared" si="3"/>
        <v>37.5</v>
      </c>
      <c r="H34" s="7"/>
      <c r="I34" s="6">
        <f t="shared" si="4"/>
        <v>50</v>
      </c>
      <c r="J34" s="6" t="str">
        <f t="shared" si="5"/>
        <v/>
      </c>
    </row>
    <row r="35" spans="1:10" ht="69" customHeight="1">
      <c r="A35" s="2"/>
      <c r="B35" s="2" t="s">
        <v>43</v>
      </c>
      <c r="C35" s="6">
        <f>ROUND('Исходные цены'!B31/(1-'Исходные цены'!$B$2),2)</f>
        <v>350</v>
      </c>
      <c r="D35" s="6">
        <f t="shared" si="0"/>
        <v>315</v>
      </c>
      <c r="E35" s="6">
        <f t="shared" si="1"/>
        <v>297.5</v>
      </c>
      <c r="F35" s="6">
        <f t="shared" si="2"/>
        <v>280</v>
      </c>
      <c r="G35" s="6">
        <f t="shared" si="3"/>
        <v>262.5</v>
      </c>
      <c r="H35" s="7"/>
      <c r="I35" s="6">
        <f t="shared" si="4"/>
        <v>350</v>
      </c>
      <c r="J35" s="6" t="str">
        <f t="shared" si="5"/>
        <v/>
      </c>
    </row>
    <row r="36" spans="1:10" ht="69" customHeight="1">
      <c r="A36" s="2"/>
      <c r="B36" s="2" t="s">
        <v>44</v>
      </c>
      <c r="C36" s="6">
        <f>ROUND('Исходные цены'!B32/(1-'Исходные цены'!$B$2),2)</f>
        <v>550</v>
      </c>
      <c r="D36" s="6">
        <f t="shared" si="0"/>
        <v>495</v>
      </c>
      <c r="E36" s="6">
        <f t="shared" si="1"/>
        <v>467.5</v>
      </c>
      <c r="F36" s="6">
        <f t="shared" si="2"/>
        <v>440</v>
      </c>
      <c r="G36" s="6">
        <f t="shared" si="3"/>
        <v>412.5</v>
      </c>
      <c r="H36" s="7"/>
      <c r="I36" s="6">
        <f t="shared" si="4"/>
        <v>550</v>
      </c>
      <c r="J36" s="6" t="str">
        <f t="shared" si="5"/>
        <v/>
      </c>
    </row>
    <row r="37" spans="1:10" ht="69" customHeight="1">
      <c r="A37" s="2"/>
      <c r="B37" s="2" t="s">
        <v>45</v>
      </c>
      <c r="C37" s="6">
        <f>ROUND('Исходные цены'!B33/(1-'Исходные цены'!$B$2),2)</f>
        <v>550</v>
      </c>
      <c r="D37" s="6">
        <f t="shared" si="0"/>
        <v>495</v>
      </c>
      <c r="E37" s="6">
        <f t="shared" si="1"/>
        <v>467.5</v>
      </c>
      <c r="F37" s="6">
        <f t="shared" si="2"/>
        <v>440</v>
      </c>
      <c r="G37" s="6">
        <f t="shared" si="3"/>
        <v>412.5</v>
      </c>
      <c r="H37" s="7"/>
      <c r="I37" s="6">
        <f t="shared" si="4"/>
        <v>550</v>
      </c>
      <c r="J37" s="6" t="str">
        <f t="shared" si="5"/>
        <v/>
      </c>
    </row>
    <row r="38" spans="1:10" ht="69" customHeight="1">
      <c r="A38" s="2"/>
      <c r="B38" s="2" t="s">
        <v>46</v>
      </c>
      <c r="C38" s="6">
        <f>ROUND('Исходные цены'!B34/(1-'Исходные цены'!$B$2),2)</f>
        <v>1100</v>
      </c>
      <c r="D38" s="6">
        <f t="shared" si="0"/>
        <v>990</v>
      </c>
      <c r="E38" s="6">
        <f t="shared" si="1"/>
        <v>935</v>
      </c>
      <c r="F38" s="6">
        <f t="shared" si="2"/>
        <v>880</v>
      </c>
      <c r="G38" s="6">
        <f t="shared" si="3"/>
        <v>825</v>
      </c>
      <c r="H38" s="7"/>
      <c r="I38" s="6">
        <f t="shared" si="4"/>
        <v>1100</v>
      </c>
      <c r="J38" s="6" t="str">
        <f t="shared" si="5"/>
        <v/>
      </c>
    </row>
    <row r="39" spans="1:10" ht="69" customHeight="1">
      <c r="A39" s="2"/>
      <c r="B39" s="2" t="s">
        <v>47</v>
      </c>
      <c r="C39" s="6">
        <f>ROUND('Исходные цены'!B35/(1-'Исходные цены'!$B$2),2)</f>
        <v>550</v>
      </c>
      <c r="D39" s="6">
        <f t="shared" si="0"/>
        <v>495</v>
      </c>
      <c r="E39" s="6">
        <f t="shared" si="1"/>
        <v>467.5</v>
      </c>
      <c r="F39" s="6">
        <f t="shared" si="2"/>
        <v>440</v>
      </c>
      <c r="G39" s="6">
        <f t="shared" si="3"/>
        <v>412.5</v>
      </c>
      <c r="H39" s="7"/>
      <c r="I39" s="6">
        <f t="shared" si="4"/>
        <v>550</v>
      </c>
      <c r="J39" s="6" t="str">
        <f t="shared" si="5"/>
        <v/>
      </c>
    </row>
    <row r="40" spans="1:10" ht="69" customHeight="1">
      <c r="A40" s="2"/>
      <c r="B40" s="2" t="s">
        <v>48</v>
      </c>
      <c r="C40" s="6">
        <f>ROUND('Исходные цены'!B36/(1-'Исходные цены'!$B$2),2)</f>
        <v>800</v>
      </c>
      <c r="D40" s="6">
        <f t="shared" si="0"/>
        <v>720</v>
      </c>
      <c r="E40" s="6">
        <f t="shared" si="1"/>
        <v>680</v>
      </c>
      <c r="F40" s="6">
        <f t="shared" si="2"/>
        <v>640</v>
      </c>
      <c r="G40" s="6">
        <f t="shared" si="3"/>
        <v>600</v>
      </c>
      <c r="H40" s="7"/>
      <c r="I40" s="6">
        <f t="shared" si="4"/>
        <v>800</v>
      </c>
      <c r="J40" s="6" t="str">
        <f t="shared" si="5"/>
        <v/>
      </c>
    </row>
    <row r="41" spans="1:10" ht="69" customHeight="1">
      <c r="A41" s="2"/>
      <c r="B41" s="2" t="s">
        <v>49</v>
      </c>
      <c r="C41" s="6">
        <f>ROUND('Исходные цены'!B37/(1-'Исходные цены'!$B$2),2)</f>
        <v>700</v>
      </c>
      <c r="D41" s="6">
        <f t="shared" ref="D41:D72" si="6">ROUND(C41*(1-10%),2)</f>
        <v>630</v>
      </c>
      <c r="E41" s="6">
        <f t="shared" ref="E41:E72" si="7">ROUND(C41*(1-15%),2)</f>
        <v>595</v>
      </c>
      <c r="F41" s="6">
        <f t="shared" ref="F41:F72" si="8">ROUND(C41*(1-20%),2)</f>
        <v>560</v>
      </c>
      <c r="G41" s="6">
        <f t="shared" ref="G41:G72" si="9">ROUND(C41*(1-25%),2)</f>
        <v>525</v>
      </c>
      <c r="H41" s="7"/>
      <c r="I41" s="6">
        <f t="shared" ref="I41:I72" si="10">ROUND(C41*(1-$E$4),2)</f>
        <v>700</v>
      </c>
      <c r="J41" s="6" t="str">
        <f t="shared" ref="J41:J72" si="11">IF(H41="","",I41*H41)</f>
        <v/>
      </c>
    </row>
    <row r="42" spans="1:10" ht="69" customHeight="1">
      <c r="A42" s="2"/>
      <c r="B42" s="2" t="s">
        <v>50</v>
      </c>
      <c r="C42" s="6">
        <f>ROUND('Исходные цены'!B38/(1-'Исходные цены'!$B$2),2)</f>
        <v>800</v>
      </c>
      <c r="D42" s="6">
        <f t="shared" si="6"/>
        <v>720</v>
      </c>
      <c r="E42" s="6">
        <f t="shared" si="7"/>
        <v>680</v>
      </c>
      <c r="F42" s="6">
        <f t="shared" si="8"/>
        <v>640</v>
      </c>
      <c r="G42" s="6">
        <f t="shared" si="9"/>
        <v>600</v>
      </c>
      <c r="H42" s="7"/>
      <c r="I42" s="6">
        <f t="shared" si="10"/>
        <v>800</v>
      </c>
      <c r="J42" s="6" t="str">
        <f t="shared" si="11"/>
        <v/>
      </c>
    </row>
    <row r="43" spans="1:10" ht="69" customHeight="1">
      <c r="A43" s="2"/>
      <c r="B43" s="2" t="s">
        <v>51</v>
      </c>
      <c r="C43" s="6">
        <f>ROUND('Исходные цены'!B39/(1-'Исходные цены'!$B$2),2)</f>
        <v>800</v>
      </c>
      <c r="D43" s="6">
        <f t="shared" si="6"/>
        <v>720</v>
      </c>
      <c r="E43" s="6">
        <f t="shared" si="7"/>
        <v>680</v>
      </c>
      <c r="F43" s="6">
        <f t="shared" si="8"/>
        <v>640</v>
      </c>
      <c r="G43" s="6">
        <f t="shared" si="9"/>
        <v>600</v>
      </c>
      <c r="H43" s="7"/>
      <c r="I43" s="6">
        <f t="shared" si="10"/>
        <v>800</v>
      </c>
      <c r="J43" s="6" t="str">
        <f t="shared" si="11"/>
        <v/>
      </c>
    </row>
    <row r="44" spans="1:10" ht="69" customHeight="1">
      <c r="A44" s="2"/>
      <c r="B44" s="2" t="s">
        <v>52</v>
      </c>
      <c r="C44" s="6">
        <f>ROUND('Исходные цены'!B40/(1-'Исходные цены'!$B$2),2)</f>
        <v>350</v>
      </c>
      <c r="D44" s="6">
        <f t="shared" si="6"/>
        <v>315</v>
      </c>
      <c r="E44" s="6">
        <f t="shared" si="7"/>
        <v>297.5</v>
      </c>
      <c r="F44" s="6">
        <f t="shared" si="8"/>
        <v>280</v>
      </c>
      <c r="G44" s="6">
        <f t="shared" si="9"/>
        <v>262.5</v>
      </c>
      <c r="H44" s="7"/>
      <c r="I44" s="6">
        <f t="shared" si="10"/>
        <v>350</v>
      </c>
      <c r="J44" s="6" t="str">
        <f t="shared" si="11"/>
        <v/>
      </c>
    </row>
    <row r="45" spans="1:10" ht="69" customHeight="1">
      <c r="A45" s="2"/>
      <c r="B45" s="2" t="s">
        <v>53</v>
      </c>
      <c r="C45" s="6">
        <f>ROUND('Исходные цены'!B41/(1-'Исходные цены'!$B$2),2)</f>
        <v>350</v>
      </c>
      <c r="D45" s="6">
        <f t="shared" si="6"/>
        <v>315</v>
      </c>
      <c r="E45" s="6">
        <f t="shared" si="7"/>
        <v>297.5</v>
      </c>
      <c r="F45" s="6">
        <f t="shared" si="8"/>
        <v>280</v>
      </c>
      <c r="G45" s="6">
        <f t="shared" si="9"/>
        <v>262.5</v>
      </c>
      <c r="H45" s="7"/>
      <c r="I45" s="6">
        <f t="shared" si="10"/>
        <v>350</v>
      </c>
      <c r="J45" s="6" t="str">
        <f t="shared" si="11"/>
        <v/>
      </c>
    </row>
    <row r="46" spans="1:10" ht="69" customHeight="1">
      <c r="A46" s="2"/>
      <c r="B46" s="2" t="s">
        <v>54</v>
      </c>
      <c r="C46" s="6">
        <f>ROUND('Исходные цены'!B42/(1-'Исходные цены'!$B$2),2)</f>
        <v>1100</v>
      </c>
      <c r="D46" s="6">
        <f t="shared" si="6"/>
        <v>990</v>
      </c>
      <c r="E46" s="6">
        <f t="shared" si="7"/>
        <v>935</v>
      </c>
      <c r="F46" s="6">
        <f t="shared" si="8"/>
        <v>880</v>
      </c>
      <c r="G46" s="6">
        <f t="shared" si="9"/>
        <v>825</v>
      </c>
      <c r="H46" s="7"/>
      <c r="I46" s="6">
        <f t="shared" si="10"/>
        <v>1100</v>
      </c>
      <c r="J46" s="6" t="str">
        <f t="shared" si="11"/>
        <v/>
      </c>
    </row>
    <row r="47" spans="1:10" ht="69" customHeight="1">
      <c r="A47" s="2"/>
      <c r="B47" s="2" t="s">
        <v>55</v>
      </c>
      <c r="C47" s="6">
        <f>ROUND('Исходные цены'!B43/(1-'Исходные цены'!$B$2),2)</f>
        <v>550</v>
      </c>
      <c r="D47" s="6">
        <f t="shared" si="6"/>
        <v>495</v>
      </c>
      <c r="E47" s="6">
        <f t="shared" si="7"/>
        <v>467.5</v>
      </c>
      <c r="F47" s="6">
        <f t="shared" si="8"/>
        <v>440</v>
      </c>
      <c r="G47" s="6">
        <f t="shared" si="9"/>
        <v>412.5</v>
      </c>
      <c r="H47" s="7"/>
      <c r="I47" s="6">
        <f t="shared" si="10"/>
        <v>550</v>
      </c>
      <c r="J47" s="6" t="str">
        <f t="shared" si="11"/>
        <v/>
      </c>
    </row>
    <row r="48" spans="1:10" ht="69" customHeight="1">
      <c r="A48" s="2"/>
      <c r="B48" s="2" t="s">
        <v>56</v>
      </c>
      <c r="C48" s="6">
        <f>ROUND('Исходные цены'!B44/(1-'Исходные цены'!$B$2),2)</f>
        <v>1100</v>
      </c>
      <c r="D48" s="6">
        <f t="shared" si="6"/>
        <v>990</v>
      </c>
      <c r="E48" s="6">
        <f t="shared" si="7"/>
        <v>935</v>
      </c>
      <c r="F48" s="6">
        <f t="shared" si="8"/>
        <v>880</v>
      </c>
      <c r="G48" s="6">
        <f t="shared" si="9"/>
        <v>825</v>
      </c>
      <c r="H48" s="7"/>
      <c r="I48" s="6">
        <f t="shared" si="10"/>
        <v>1100</v>
      </c>
      <c r="J48" s="6" t="str">
        <f t="shared" si="11"/>
        <v/>
      </c>
    </row>
    <row r="49" spans="1:10" ht="69" customHeight="1">
      <c r="A49" s="2"/>
      <c r="B49" s="2" t="s">
        <v>57</v>
      </c>
      <c r="C49" s="6">
        <f>ROUND('Исходные цены'!B45/(1-'Исходные цены'!$B$2),2)</f>
        <v>550</v>
      </c>
      <c r="D49" s="6">
        <f t="shared" si="6"/>
        <v>495</v>
      </c>
      <c r="E49" s="6">
        <f t="shared" si="7"/>
        <v>467.5</v>
      </c>
      <c r="F49" s="6">
        <f t="shared" si="8"/>
        <v>440</v>
      </c>
      <c r="G49" s="6">
        <f t="shared" si="9"/>
        <v>412.5</v>
      </c>
      <c r="H49" s="7"/>
      <c r="I49" s="6">
        <f t="shared" si="10"/>
        <v>550</v>
      </c>
      <c r="J49" s="6" t="str">
        <f t="shared" si="11"/>
        <v/>
      </c>
    </row>
    <row r="50" spans="1:10" ht="69" customHeight="1">
      <c r="A50" s="2"/>
      <c r="B50" s="2" t="s">
        <v>58</v>
      </c>
      <c r="C50" s="6">
        <f>ROUND('Исходные цены'!B46/(1-'Исходные цены'!$B$2),2)</f>
        <v>350</v>
      </c>
      <c r="D50" s="6">
        <f t="shared" si="6"/>
        <v>315</v>
      </c>
      <c r="E50" s="6">
        <f t="shared" si="7"/>
        <v>297.5</v>
      </c>
      <c r="F50" s="6">
        <f t="shared" si="8"/>
        <v>280</v>
      </c>
      <c r="G50" s="6">
        <f t="shared" si="9"/>
        <v>262.5</v>
      </c>
      <c r="H50" s="7"/>
      <c r="I50" s="6">
        <f t="shared" si="10"/>
        <v>350</v>
      </c>
      <c r="J50" s="6" t="str">
        <f t="shared" si="11"/>
        <v/>
      </c>
    </row>
    <row r="51" spans="1:10" ht="69" customHeight="1">
      <c r="A51" s="2"/>
      <c r="B51" s="2" t="s">
        <v>59</v>
      </c>
      <c r="C51" s="6">
        <f>ROUND('Исходные цены'!B47/(1-'Исходные цены'!$B$2),2)</f>
        <v>700</v>
      </c>
      <c r="D51" s="6">
        <f t="shared" si="6"/>
        <v>630</v>
      </c>
      <c r="E51" s="6">
        <f t="shared" si="7"/>
        <v>595</v>
      </c>
      <c r="F51" s="6">
        <f t="shared" si="8"/>
        <v>560</v>
      </c>
      <c r="G51" s="6">
        <f t="shared" si="9"/>
        <v>525</v>
      </c>
      <c r="H51" s="7"/>
      <c r="I51" s="6">
        <f t="shared" si="10"/>
        <v>700</v>
      </c>
      <c r="J51" s="6" t="str">
        <f t="shared" si="11"/>
        <v/>
      </c>
    </row>
    <row r="52" spans="1:10" ht="69" customHeight="1">
      <c r="A52" s="2"/>
      <c r="B52" s="2" t="s">
        <v>60</v>
      </c>
      <c r="C52" s="6">
        <f>ROUND('Исходные цены'!B48/(1-'Исходные цены'!$B$2),2)</f>
        <v>550</v>
      </c>
      <c r="D52" s="6">
        <f t="shared" si="6"/>
        <v>495</v>
      </c>
      <c r="E52" s="6">
        <f t="shared" si="7"/>
        <v>467.5</v>
      </c>
      <c r="F52" s="6">
        <f t="shared" si="8"/>
        <v>440</v>
      </c>
      <c r="G52" s="6">
        <f t="shared" si="9"/>
        <v>412.5</v>
      </c>
      <c r="H52" s="7"/>
      <c r="I52" s="6">
        <f t="shared" si="10"/>
        <v>550</v>
      </c>
      <c r="J52" s="6" t="str">
        <f t="shared" si="11"/>
        <v/>
      </c>
    </row>
    <row r="53" spans="1:10" ht="69" customHeight="1">
      <c r="A53" s="2"/>
      <c r="B53" s="2" t="s">
        <v>61</v>
      </c>
      <c r="C53" s="6">
        <f>ROUND('Исходные цены'!B49/(1-'Исходные цены'!$B$2),2)</f>
        <v>1100</v>
      </c>
      <c r="D53" s="6">
        <f t="shared" si="6"/>
        <v>990</v>
      </c>
      <c r="E53" s="6">
        <f t="shared" si="7"/>
        <v>935</v>
      </c>
      <c r="F53" s="6">
        <f t="shared" si="8"/>
        <v>880</v>
      </c>
      <c r="G53" s="6">
        <f t="shared" si="9"/>
        <v>825</v>
      </c>
      <c r="H53" s="7"/>
      <c r="I53" s="6">
        <f t="shared" si="10"/>
        <v>1100</v>
      </c>
      <c r="J53" s="6" t="str">
        <f t="shared" si="11"/>
        <v/>
      </c>
    </row>
    <row r="54" spans="1:10" ht="69" customHeight="1">
      <c r="A54" s="2"/>
      <c r="B54" s="2" t="s">
        <v>62</v>
      </c>
      <c r="C54" s="6">
        <f>ROUND('Исходные цены'!B50/(1-'Исходные цены'!$B$2),2)</f>
        <v>550</v>
      </c>
      <c r="D54" s="6">
        <f t="shared" si="6"/>
        <v>495</v>
      </c>
      <c r="E54" s="6">
        <f t="shared" si="7"/>
        <v>467.5</v>
      </c>
      <c r="F54" s="6">
        <f t="shared" si="8"/>
        <v>440</v>
      </c>
      <c r="G54" s="6">
        <f t="shared" si="9"/>
        <v>412.5</v>
      </c>
      <c r="H54" s="7"/>
      <c r="I54" s="6">
        <f t="shared" si="10"/>
        <v>550</v>
      </c>
      <c r="J54" s="6" t="str">
        <f t="shared" si="11"/>
        <v/>
      </c>
    </row>
    <row r="55" spans="1:10" ht="69" customHeight="1">
      <c r="A55" s="2"/>
      <c r="B55" s="2" t="s">
        <v>63</v>
      </c>
      <c r="C55" s="6">
        <f>ROUND('Исходные цены'!B51/(1-'Исходные цены'!$B$2),2)</f>
        <v>1100</v>
      </c>
      <c r="D55" s="6">
        <f t="shared" si="6"/>
        <v>990</v>
      </c>
      <c r="E55" s="6">
        <f t="shared" si="7"/>
        <v>935</v>
      </c>
      <c r="F55" s="6">
        <f t="shared" si="8"/>
        <v>880</v>
      </c>
      <c r="G55" s="6">
        <f t="shared" si="9"/>
        <v>825</v>
      </c>
      <c r="H55" s="7"/>
      <c r="I55" s="6">
        <f t="shared" si="10"/>
        <v>1100</v>
      </c>
      <c r="J55" s="6" t="str">
        <f t="shared" si="11"/>
        <v/>
      </c>
    </row>
    <row r="56" spans="1:10" ht="69" customHeight="1">
      <c r="A56" s="2"/>
      <c r="B56" s="2" t="s">
        <v>64</v>
      </c>
      <c r="C56" s="6">
        <f>ROUND('Исходные цены'!B52/(1-'Исходные цены'!$B$2),2)</f>
        <v>60</v>
      </c>
      <c r="D56" s="6">
        <f t="shared" si="6"/>
        <v>54</v>
      </c>
      <c r="E56" s="6">
        <f t="shared" si="7"/>
        <v>51</v>
      </c>
      <c r="F56" s="6">
        <f t="shared" si="8"/>
        <v>48</v>
      </c>
      <c r="G56" s="6">
        <f t="shared" si="9"/>
        <v>45</v>
      </c>
      <c r="H56" s="7"/>
      <c r="I56" s="6">
        <f t="shared" si="10"/>
        <v>60</v>
      </c>
      <c r="J56" s="6" t="str">
        <f t="shared" si="11"/>
        <v/>
      </c>
    </row>
    <row r="57" spans="1:10" ht="69" customHeight="1">
      <c r="A57" s="2"/>
      <c r="B57" s="2" t="s">
        <v>65</v>
      </c>
      <c r="C57" s="6">
        <f>ROUND('Исходные цены'!B53/(1-'Исходные цены'!$B$2),2)</f>
        <v>60</v>
      </c>
      <c r="D57" s="6">
        <f t="shared" si="6"/>
        <v>54</v>
      </c>
      <c r="E57" s="6">
        <f t="shared" si="7"/>
        <v>51</v>
      </c>
      <c r="F57" s="6">
        <f t="shared" si="8"/>
        <v>48</v>
      </c>
      <c r="G57" s="6">
        <f t="shared" si="9"/>
        <v>45</v>
      </c>
      <c r="H57" s="7"/>
      <c r="I57" s="6">
        <f t="shared" si="10"/>
        <v>60</v>
      </c>
      <c r="J57" s="6" t="str">
        <f t="shared" si="11"/>
        <v/>
      </c>
    </row>
    <row r="58" spans="1:10" ht="69" customHeight="1">
      <c r="A58" s="2"/>
      <c r="B58" s="2" t="s">
        <v>66</v>
      </c>
      <c r="C58" s="6">
        <f>ROUND('Исходные цены'!B54/(1-'Исходные цены'!$B$2),2)</f>
        <v>60</v>
      </c>
      <c r="D58" s="6">
        <f t="shared" si="6"/>
        <v>54</v>
      </c>
      <c r="E58" s="6">
        <f t="shared" si="7"/>
        <v>51</v>
      </c>
      <c r="F58" s="6">
        <f t="shared" si="8"/>
        <v>48</v>
      </c>
      <c r="G58" s="6">
        <f t="shared" si="9"/>
        <v>45</v>
      </c>
      <c r="H58" s="7"/>
      <c r="I58" s="6">
        <f t="shared" si="10"/>
        <v>60</v>
      </c>
      <c r="J58" s="6" t="str">
        <f t="shared" si="11"/>
        <v/>
      </c>
    </row>
    <row r="59" spans="1:10" ht="69" customHeight="1">
      <c r="A59" s="2"/>
      <c r="B59" s="2"/>
      <c r="C59" s="6">
        <f>ROUND('Исходные цены'!B55/(1-'Исходные цены'!$B$2),2)</f>
        <v>0</v>
      </c>
      <c r="D59" s="6">
        <f t="shared" si="6"/>
        <v>0</v>
      </c>
      <c r="E59" s="6">
        <f t="shared" si="7"/>
        <v>0</v>
      </c>
      <c r="F59" s="6">
        <f t="shared" si="8"/>
        <v>0</v>
      </c>
      <c r="G59" s="6">
        <f t="shared" si="9"/>
        <v>0</v>
      </c>
      <c r="H59" s="7"/>
      <c r="I59" s="6">
        <f t="shared" si="10"/>
        <v>0</v>
      </c>
      <c r="J59" s="6" t="str">
        <f t="shared" si="11"/>
        <v/>
      </c>
    </row>
    <row r="60" spans="1:10" ht="69" customHeight="1">
      <c r="A60" s="2" t="s">
        <v>37</v>
      </c>
      <c r="B60" s="2" t="s">
        <v>67</v>
      </c>
      <c r="C60" s="6">
        <f>ROUND('Исходные цены'!B56/(1-'Исходные цены'!$B$2),2)</f>
        <v>700</v>
      </c>
      <c r="D60" s="6">
        <f t="shared" si="6"/>
        <v>630</v>
      </c>
      <c r="E60" s="6">
        <f t="shared" si="7"/>
        <v>595</v>
      </c>
      <c r="F60" s="6">
        <f t="shared" si="8"/>
        <v>560</v>
      </c>
      <c r="G60" s="6">
        <f t="shared" si="9"/>
        <v>525</v>
      </c>
      <c r="H60" s="7"/>
      <c r="I60" s="6">
        <f t="shared" si="10"/>
        <v>700</v>
      </c>
      <c r="J60" s="6" t="str">
        <f t="shared" si="11"/>
        <v/>
      </c>
    </row>
    <row r="61" spans="1:10" ht="69" customHeight="1">
      <c r="A61" s="2"/>
      <c r="B61" s="2" t="s">
        <v>68</v>
      </c>
      <c r="C61" s="6">
        <f>ROUND('Исходные цены'!B57/(1-'Исходные цены'!$B$2),2)</f>
        <v>700</v>
      </c>
      <c r="D61" s="6">
        <f t="shared" si="6"/>
        <v>630</v>
      </c>
      <c r="E61" s="6">
        <f t="shared" si="7"/>
        <v>595</v>
      </c>
      <c r="F61" s="6">
        <f t="shared" si="8"/>
        <v>560</v>
      </c>
      <c r="G61" s="6">
        <f t="shared" si="9"/>
        <v>525</v>
      </c>
      <c r="H61" s="7"/>
      <c r="I61" s="6">
        <f t="shared" si="10"/>
        <v>700</v>
      </c>
      <c r="J61" s="6" t="str">
        <f t="shared" si="11"/>
        <v/>
      </c>
    </row>
    <row r="62" spans="1:10" ht="69" customHeight="1">
      <c r="A62" s="2"/>
      <c r="B62" s="2" t="s">
        <v>69</v>
      </c>
      <c r="C62" s="6">
        <f>ROUND('Исходные цены'!B58/(1-'Исходные цены'!$B$2),2)</f>
        <v>700</v>
      </c>
      <c r="D62" s="6">
        <f t="shared" si="6"/>
        <v>630</v>
      </c>
      <c r="E62" s="6">
        <f t="shared" si="7"/>
        <v>595</v>
      </c>
      <c r="F62" s="6">
        <f t="shared" si="8"/>
        <v>560</v>
      </c>
      <c r="G62" s="6">
        <f t="shared" si="9"/>
        <v>525</v>
      </c>
      <c r="H62" s="7"/>
      <c r="I62" s="6">
        <f t="shared" si="10"/>
        <v>700</v>
      </c>
      <c r="J62" s="6" t="str">
        <f t="shared" si="11"/>
        <v/>
      </c>
    </row>
    <row r="63" spans="1:10" ht="69" customHeight="1">
      <c r="A63" s="2"/>
      <c r="B63" s="2" t="s">
        <v>70</v>
      </c>
      <c r="C63" s="6">
        <f>ROUND('Исходные цены'!B59/(1-'Исходные цены'!$B$2),2)</f>
        <v>1050</v>
      </c>
      <c r="D63" s="6">
        <f t="shared" si="6"/>
        <v>945</v>
      </c>
      <c r="E63" s="6">
        <f t="shared" si="7"/>
        <v>892.5</v>
      </c>
      <c r="F63" s="6">
        <f t="shared" si="8"/>
        <v>840</v>
      </c>
      <c r="G63" s="6">
        <f t="shared" si="9"/>
        <v>787.5</v>
      </c>
      <c r="H63" s="7"/>
      <c r="I63" s="6">
        <f t="shared" si="10"/>
        <v>1050</v>
      </c>
      <c r="J63" s="6" t="str">
        <f t="shared" si="11"/>
        <v/>
      </c>
    </row>
    <row r="64" spans="1:10" ht="69" customHeight="1">
      <c r="A64" s="2"/>
      <c r="B64" s="2" t="s">
        <v>71</v>
      </c>
      <c r="C64" s="6">
        <f>ROUND('Исходные цены'!B60/(1-'Исходные цены'!$B$2),2)</f>
        <v>1050</v>
      </c>
      <c r="D64" s="6">
        <f t="shared" si="6"/>
        <v>945</v>
      </c>
      <c r="E64" s="6">
        <f t="shared" si="7"/>
        <v>892.5</v>
      </c>
      <c r="F64" s="6">
        <f t="shared" si="8"/>
        <v>840</v>
      </c>
      <c r="G64" s="6">
        <f t="shared" si="9"/>
        <v>787.5</v>
      </c>
      <c r="H64" s="7"/>
      <c r="I64" s="6">
        <f t="shared" si="10"/>
        <v>1050</v>
      </c>
      <c r="J64" s="6" t="str">
        <f t="shared" si="11"/>
        <v/>
      </c>
    </row>
    <row r="65" spans="1:10" ht="69" customHeight="1">
      <c r="A65" s="2"/>
      <c r="B65" s="2" t="s">
        <v>72</v>
      </c>
      <c r="C65" s="6">
        <f>ROUND('Исходные цены'!B61/(1-'Исходные цены'!$B$2),2)</f>
        <v>1050</v>
      </c>
      <c r="D65" s="6">
        <f t="shared" si="6"/>
        <v>945</v>
      </c>
      <c r="E65" s="6">
        <f t="shared" si="7"/>
        <v>892.5</v>
      </c>
      <c r="F65" s="6">
        <f t="shared" si="8"/>
        <v>840</v>
      </c>
      <c r="G65" s="6">
        <f t="shared" si="9"/>
        <v>787.5</v>
      </c>
      <c r="H65" s="7"/>
      <c r="I65" s="6">
        <f t="shared" si="10"/>
        <v>1050</v>
      </c>
      <c r="J65" s="6" t="str">
        <f t="shared" si="11"/>
        <v/>
      </c>
    </row>
    <row r="66" spans="1:10" ht="69" customHeight="1">
      <c r="A66" s="2"/>
      <c r="B66" s="2" t="s">
        <v>73</v>
      </c>
      <c r="C66" s="6">
        <f>ROUND('Исходные цены'!B62/(1-'Исходные цены'!$B$2),2)</f>
        <v>1050</v>
      </c>
      <c r="D66" s="6">
        <f t="shared" si="6"/>
        <v>945</v>
      </c>
      <c r="E66" s="6">
        <f t="shared" si="7"/>
        <v>892.5</v>
      </c>
      <c r="F66" s="6">
        <f t="shared" si="8"/>
        <v>840</v>
      </c>
      <c r="G66" s="6">
        <f t="shared" si="9"/>
        <v>787.5</v>
      </c>
      <c r="H66" s="7"/>
      <c r="I66" s="6">
        <f t="shared" si="10"/>
        <v>1050</v>
      </c>
      <c r="J66" s="6" t="str">
        <f t="shared" si="11"/>
        <v/>
      </c>
    </row>
    <row r="67" spans="1:10" ht="69" customHeight="1">
      <c r="A67" s="2" t="s">
        <v>37</v>
      </c>
      <c r="B67" s="2" t="s">
        <v>74</v>
      </c>
      <c r="C67" s="6">
        <f>ROUND('Исходные цены'!B63/(1-'Исходные цены'!$B$2),2)</f>
        <v>550</v>
      </c>
      <c r="D67" s="6">
        <f t="shared" si="6"/>
        <v>495</v>
      </c>
      <c r="E67" s="6">
        <f t="shared" si="7"/>
        <v>467.5</v>
      </c>
      <c r="F67" s="6">
        <f t="shared" si="8"/>
        <v>440</v>
      </c>
      <c r="G67" s="6">
        <f t="shared" si="9"/>
        <v>412.5</v>
      </c>
      <c r="H67" s="7"/>
      <c r="I67" s="6">
        <f t="shared" si="10"/>
        <v>550</v>
      </c>
      <c r="J67" s="6" t="str">
        <f t="shared" si="11"/>
        <v/>
      </c>
    </row>
    <row r="68" spans="1:10" ht="69" customHeight="1">
      <c r="A68" s="2"/>
      <c r="B68" s="2" t="s">
        <v>75</v>
      </c>
      <c r="C68" s="6">
        <f>ROUND('Исходные цены'!B64/(1-'Исходные цены'!$B$2),2)</f>
        <v>370</v>
      </c>
      <c r="D68" s="6">
        <f t="shared" si="6"/>
        <v>333</v>
      </c>
      <c r="E68" s="6">
        <f t="shared" si="7"/>
        <v>314.5</v>
      </c>
      <c r="F68" s="6">
        <f t="shared" si="8"/>
        <v>296</v>
      </c>
      <c r="G68" s="6">
        <f t="shared" si="9"/>
        <v>277.5</v>
      </c>
      <c r="H68" s="7"/>
      <c r="I68" s="6">
        <f t="shared" si="10"/>
        <v>370</v>
      </c>
      <c r="J68" s="6" t="str">
        <f t="shared" si="11"/>
        <v/>
      </c>
    </row>
    <row r="69" spans="1:10" ht="69" customHeight="1">
      <c r="A69" s="2"/>
      <c r="B69" s="2" t="s">
        <v>76</v>
      </c>
      <c r="C69" s="6">
        <f>ROUND('Исходные цены'!B65/(1-'Исходные цены'!$B$2),2)</f>
        <v>0</v>
      </c>
      <c r="D69" s="6">
        <f t="shared" si="6"/>
        <v>0</v>
      </c>
      <c r="E69" s="6">
        <f t="shared" si="7"/>
        <v>0</v>
      </c>
      <c r="F69" s="6">
        <f t="shared" si="8"/>
        <v>0</v>
      </c>
      <c r="G69" s="6">
        <f t="shared" si="9"/>
        <v>0</v>
      </c>
      <c r="H69" s="7"/>
      <c r="I69" s="6">
        <f t="shared" si="10"/>
        <v>0</v>
      </c>
      <c r="J69" s="6" t="str">
        <f t="shared" si="11"/>
        <v/>
      </c>
    </row>
    <row r="70" spans="1:10" ht="69" customHeight="1">
      <c r="A70" s="2"/>
      <c r="B70" s="2" t="s">
        <v>76</v>
      </c>
      <c r="C70" s="6">
        <f>ROUND('Исходные цены'!B66/(1-'Исходные цены'!$B$2),2)</f>
        <v>550</v>
      </c>
      <c r="D70" s="6">
        <f t="shared" si="6"/>
        <v>495</v>
      </c>
      <c r="E70" s="6">
        <f t="shared" si="7"/>
        <v>467.5</v>
      </c>
      <c r="F70" s="6">
        <f t="shared" si="8"/>
        <v>440</v>
      </c>
      <c r="G70" s="6">
        <f t="shared" si="9"/>
        <v>412.5</v>
      </c>
      <c r="H70" s="7"/>
      <c r="I70" s="6">
        <f t="shared" si="10"/>
        <v>550</v>
      </c>
      <c r="J70" s="6" t="str">
        <f t="shared" si="11"/>
        <v/>
      </c>
    </row>
    <row r="71" spans="1:10" ht="69" customHeight="1">
      <c r="A71" s="2"/>
      <c r="B71" s="2"/>
      <c r="C71" s="6">
        <f>ROUND('Исходные цены'!B67/(1-'Исходные цены'!$B$2),2)</f>
        <v>0</v>
      </c>
      <c r="D71" s="6">
        <f t="shared" si="6"/>
        <v>0</v>
      </c>
      <c r="E71" s="6">
        <f t="shared" si="7"/>
        <v>0</v>
      </c>
      <c r="F71" s="6">
        <f t="shared" si="8"/>
        <v>0</v>
      </c>
      <c r="G71" s="6">
        <f t="shared" si="9"/>
        <v>0</v>
      </c>
      <c r="H71" s="7"/>
      <c r="I71" s="6">
        <f t="shared" si="10"/>
        <v>0</v>
      </c>
      <c r="J71" s="6" t="str">
        <f t="shared" si="11"/>
        <v/>
      </c>
    </row>
    <row r="72" spans="1:10" ht="69" customHeight="1">
      <c r="A72" s="2"/>
      <c r="B72" s="2" t="s">
        <v>77</v>
      </c>
      <c r="C72" s="6">
        <f>ROUND('Исходные цены'!B68/(1-'Исходные цены'!$B$2),2)</f>
        <v>250</v>
      </c>
      <c r="D72" s="6">
        <f t="shared" si="6"/>
        <v>225</v>
      </c>
      <c r="E72" s="6">
        <f t="shared" si="7"/>
        <v>212.5</v>
      </c>
      <c r="F72" s="6">
        <f t="shared" si="8"/>
        <v>200</v>
      </c>
      <c r="G72" s="6">
        <f t="shared" si="9"/>
        <v>187.5</v>
      </c>
      <c r="H72" s="7"/>
      <c r="I72" s="6">
        <f t="shared" si="10"/>
        <v>250</v>
      </c>
      <c r="J72" s="6" t="str">
        <f t="shared" si="11"/>
        <v/>
      </c>
    </row>
    <row r="73" spans="1:10" ht="69" customHeight="1">
      <c r="A73" s="2"/>
      <c r="B73" s="2" t="s">
        <v>78</v>
      </c>
      <c r="C73" s="6">
        <f>ROUND('Исходные цены'!B69/(1-'Исходные цены'!$B$2),2)</f>
        <v>5000</v>
      </c>
      <c r="D73" s="6">
        <f t="shared" ref="D73:D104" si="12">ROUND(C73*(1-10%),2)</f>
        <v>4500</v>
      </c>
      <c r="E73" s="6">
        <f t="shared" ref="E73:E104" si="13">ROUND(C73*(1-15%),2)</f>
        <v>4250</v>
      </c>
      <c r="F73" s="6">
        <f t="shared" ref="F73:F104" si="14">ROUND(C73*(1-20%),2)</f>
        <v>4000</v>
      </c>
      <c r="G73" s="6">
        <f t="shared" ref="G73:G104" si="15">ROUND(C73*(1-25%),2)</f>
        <v>3750</v>
      </c>
      <c r="H73" s="7"/>
      <c r="I73" s="6">
        <f t="shared" ref="I73:I104" si="16">ROUND(C73*(1-$E$4),2)</f>
        <v>5000</v>
      </c>
      <c r="J73" s="6" t="str">
        <f t="shared" ref="J73:J104" si="17">IF(H73="","",I73*H73)</f>
        <v/>
      </c>
    </row>
    <row r="74" spans="1:10" ht="69" customHeight="1">
      <c r="A74" s="2"/>
      <c r="B74" s="2" t="s">
        <v>79</v>
      </c>
      <c r="C74" s="6">
        <f>ROUND('Исходные цены'!B70/(1-'Исходные цены'!$B$2),2)</f>
        <v>3900</v>
      </c>
      <c r="D74" s="6">
        <f t="shared" si="12"/>
        <v>3510</v>
      </c>
      <c r="E74" s="6">
        <f t="shared" si="13"/>
        <v>3315</v>
      </c>
      <c r="F74" s="6">
        <f t="shared" si="14"/>
        <v>3120</v>
      </c>
      <c r="G74" s="6">
        <f t="shared" si="15"/>
        <v>2925</v>
      </c>
      <c r="H74" s="7"/>
      <c r="I74" s="6">
        <f t="shared" si="16"/>
        <v>3900</v>
      </c>
      <c r="J74" s="6" t="str">
        <f t="shared" si="17"/>
        <v/>
      </c>
    </row>
    <row r="75" spans="1:10" ht="69" customHeight="1">
      <c r="A75" s="2"/>
      <c r="B75" s="2" t="s">
        <v>80</v>
      </c>
      <c r="C75" s="6">
        <f>ROUND('Исходные цены'!B71/(1-'Исходные цены'!$B$2),2)</f>
        <v>3800</v>
      </c>
      <c r="D75" s="6">
        <f t="shared" si="12"/>
        <v>3420</v>
      </c>
      <c r="E75" s="6">
        <f t="shared" si="13"/>
        <v>3230</v>
      </c>
      <c r="F75" s="6">
        <f t="shared" si="14"/>
        <v>3040</v>
      </c>
      <c r="G75" s="6">
        <f t="shared" si="15"/>
        <v>2850</v>
      </c>
      <c r="H75" s="7"/>
      <c r="I75" s="6">
        <f t="shared" si="16"/>
        <v>3800</v>
      </c>
      <c r="J75" s="6" t="str">
        <f t="shared" si="17"/>
        <v/>
      </c>
    </row>
    <row r="76" spans="1:10" ht="69" customHeight="1">
      <c r="A76" s="2"/>
      <c r="B76" s="2" t="s">
        <v>81</v>
      </c>
      <c r="C76" s="6">
        <f>ROUND('Исходные цены'!B72/(1-'Исходные цены'!$B$2),2)</f>
        <v>3600</v>
      </c>
      <c r="D76" s="6">
        <f t="shared" si="12"/>
        <v>3240</v>
      </c>
      <c r="E76" s="6">
        <f t="shared" si="13"/>
        <v>3060</v>
      </c>
      <c r="F76" s="6">
        <f t="shared" si="14"/>
        <v>2880</v>
      </c>
      <c r="G76" s="6">
        <f t="shared" si="15"/>
        <v>2700</v>
      </c>
      <c r="H76" s="7"/>
      <c r="I76" s="6">
        <f t="shared" si="16"/>
        <v>3600</v>
      </c>
      <c r="J76" s="6" t="str">
        <f t="shared" si="17"/>
        <v/>
      </c>
    </row>
    <row r="77" spans="1:10" ht="69" customHeight="1">
      <c r="A77" s="2"/>
      <c r="B77" s="2" t="s">
        <v>82</v>
      </c>
      <c r="C77" s="6">
        <f>ROUND('Исходные цены'!B73/(1-'Исходные цены'!$B$2),2)</f>
        <v>4900</v>
      </c>
      <c r="D77" s="6">
        <f t="shared" si="12"/>
        <v>4410</v>
      </c>
      <c r="E77" s="6">
        <f t="shared" si="13"/>
        <v>4165</v>
      </c>
      <c r="F77" s="6">
        <f t="shared" si="14"/>
        <v>3920</v>
      </c>
      <c r="G77" s="6">
        <f t="shared" si="15"/>
        <v>3675</v>
      </c>
      <c r="H77" s="7"/>
      <c r="I77" s="6">
        <f t="shared" si="16"/>
        <v>4900</v>
      </c>
      <c r="J77" s="6" t="str">
        <f t="shared" si="17"/>
        <v/>
      </c>
    </row>
    <row r="78" spans="1:10" ht="69" customHeight="1">
      <c r="A78" s="2"/>
      <c r="B78" s="2" t="s">
        <v>83</v>
      </c>
      <c r="C78" s="6">
        <f>ROUND('Исходные цены'!B74/(1-'Исходные цены'!$B$2),2)</f>
        <v>3600</v>
      </c>
      <c r="D78" s="6">
        <f t="shared" si="12"/>
        <v>3240</v>
      </c>
      <c r="E78" s="6">
        <f t="shared" si="13"/>
        <v>3060</v>
      </c>
      <c r="F78" s="6">
        <f t="shared" si="14"/>
        <v>2880</v>
      </c>
      <c r="G78" s="6">
        <f t="shared" si="15"/>
        <v>2700</v>
      </c>
      <c r="H78" s="7"/>
      <c r="I78" s="6">
        <f t="shared" si="16"/>
        <v>3600</v>
      </c>
      <c r="J78" s="6" t="str">
        <f t="shared" si="17"/>
        <v/>
      </c>
    </row>
    <row r="79" spans="1:10" ht="69" customHeight="1">
      <c r="A79" s="2"/>
      <c r="B79" s="2" t="s">
        <v>84</v>
      </c>
      <c r="C79" s="6">
        <f>ROUND('Исходные цены'!B75/(1-'Исходные цены'!$B$2),2)</f>
        <v>5000</v>
      </c>
      <c r="D79" s="6">
        <f t="shared" si="12"/>
        <v>4500</v>
      </c>
      <c r="E79" s="6">
        <f t="shared" si="13"/>
        <v>4250</v>
      </c>
      <c r="F79" s="6">
        <f t="shared" si="14"/>
        <v>4000</v>
      </c>
      <c r="G79" s="6">
        <f t="shared" si="15"/>
        <v>3750</v>
      </c>
      <c r="H79" s="7"/>
      <c r="I79" s="6">
        <f t="shared" si="16"/>
        <v>5000</v>
      </c>
      <c r="J79" s="6" t="str">
        <f t="shared" si="17"/>
        <v/>
      </c>
    </row>
    <row r="80" spans="1:10" ht="69" customHeight="1">
      <c r="A80" s="2"/>
      <c r="B80" s="2" t="s">
        <v>85</v>
      </c>
      <c r="C80" s="6">
        <f>ROUND('Исходные цены'!B76/(1-'Исходные цены'!$B$2),2)</f>
        <v>3600</v>
      </c>
      <c r="D80" s="6">
        <f t="shared" si="12"/>
        <v>3240</v>
      </c>
      <c r="E80" s="6">
        <f t="shared" si="13"/>
        <v>3060</v>
      </c>
      <c r="F80" s="6">
        <f t="shared" si="14"/>
        <v>2880</v>
      </c>
      <c r="G80" s="6">
        <f t="shared" si="15"/>
        <v>2700</v>
      </c>
      <c r="H80" s="7"/>
      <c r="I80" s="6">
        <f t="shared" si="16"/>
        <v>3600</v>
      </c>
      <c r="J80" s="6" t="str">
        <f t="shared" si="17"/>
        <v/>
      </c>
    </row>
    <row r="81" spans="1:10" ht="69" customHeight="1">
      <c r="A81" s="2"/>
      <c r="B81" s="2" t="s">
        <v>86</v>
      </c>
      <c r="C81" s="6">
        <f>ROUND('Исходные цены'!B77/(1-'Исходные цены'!$B$2),2)</f>
        <v>3600</v>
      </c>
      <c r="D81" s="6">
        <f t="shared" si="12"/>
        <v>3240</v>
      </c>
      <c r="E81" s="6">
        <f t="shared" si="13"/>
        <v>3060</v>
      </c>
      <c r="F81" s="6">
        <f t="shared" si="14"/>
        <v>2880</v>
      </c>
      <c r="G81" s="6">
        <f t="shared" si="15"/>
        <v>2700</v>
      </c>
      <c r="H81" s="7"/>
      <c r="I81" s="6">
        <f t="shared" si="16"/>
        <v>3600</v>
      </c>
      <c r="J81" s="6" t="str">
        <f t="shared" si="17"/>
        <v/>
      </c>
    </row>
    <row r="82" spans="1:10" ht="69" customHeight="1">
      <c r="A82" s="2"/>
      <c r="B82" s="2" t="s">
        <v>87</v>
      </c>
      <c r="C82" s="6">
        <f>ROUND('Исходные цены'!B78/(1-'Исходные цены'!$B$2),2)</f>
        <v>3600</v>
      </c>
      <c r="D82" s="6">
        <f t="shared" si="12"/>
        <v>3240</v>
      </c>
      <c r="E82" s="6">
        <f t="shared" si="13"/>
        <v>3060</v>
      </c>
      <c r="F82" s="6">
        <f t="shared" si="14"/>
        <v>2880</v>
      </c>
      <c r="G82" s="6">
        <f t="shared" si="15"/>
        <v>2700</v>
      </c>
      <c r="H82" s="7"/>
      <c r="I82" s="6">
        <f t="shared" si="16"/>
        <v>3600</v>
      </c>
      <c r="J82" s="6" t="str">
        <f t="shared" si="17"/>
        <v/>
      </c>
    </row>
    <row r="83" spans="1:10" ht="69" customHeight="1">
      <c r="A83" s="2" t="s">
        <v>37</v>
      </c>
      <c r="B83" s="2" t="s">
        <v>88</v>
      </c>
      <c r="C83" s="6">
        <f>ROUND('Исходные цены'!B79/(1-'Исходные цены'!$B$2),2)</f>
        <v>5000</v>
      </c>
      <c r="D83" s="6">
        <f t="shared" si="12"/>
        <v>4500</v>
      </c>
      <c r="E83" s="6">
        <f t="shared" si="13"/>
        <v>4250</v>
      </c>
      <c r="F83" s="6">
        <f t="shared" si="14"/>
        <v>4000</v>
      </c>
      <c r="G83" s="6">
        <f t="shared" si="15"/>
        <v>3750</v>
      </c>
      <c r="H83" s="7"/>
      <c r="I83" s="6">
        <f t="shared" si="16"/>
        <v>5000</v>
      </c>
      <c r="J83" s="6" t="str">
        <f t="shared" si="17"/>
        <v/>
      </c>
    </row>
    <row r="84" spans="1:10" ht="69" customHeight="1">
      <c r="A84" s="2" t="s">
        <v>37</v>
      </c>
      <c r="B84" s="2" t="s">
        <v>89</v>
      </c>
      <c r="C84" s="6">
        <f>ROUND('Исходные цены'!B80/(1-'Исходные цены'!$B$2),2)</f>
        <v>3900</v>
      </c>
      <c r="D84" s="6">
        <f t="shared" si="12"/>
        <v>3510</v>
      </c>
      <c r="E84" s="6">
        <f t="shared" si="13"/>
        <v>3315</v>
      </c>
      <c r="F84" s="6">
        <f t="shared" si="14"/>
        <v>3120</v>
      </c>
      <c r="G84" s="6">
        <f t="shared" si="15"/>
        <v>2925</v>
      </c>
      <c r="H84" s="7"/>
      <c r="I84" s="6">
        <f t="shared" si="16"/>
        <v>3900</v>
      </c>
      <c r="J84" s="6" t="str">
        <f t="shared" si="17"/>
        <v/>
      </c>
    </row>
    <row r="85" spans="1:10" ht="69" customHeight="1">
      <c r="A85" s="2" t="s">
        <v>37</v>
      </c>
      <c r="B85" s="2" t="s">
        <v>90</v>
      </c>
      <c r="C85" s="6">
        <f>ROUND('Исходные цены'!B81/(1-'Исходные цены'!$B$2),2)</f>
        <v>4000</v>
      </c>
      <c r="D85" s="6">
        <f t="shared" si="12"/>
        <v>3600</v>
      </c>
      <c r="E85" s="6">
        <f t="shared" si="13"/>
        <v>3400</v>
      </c>
      <c r="F85" s="6">
        <f t="shared" si="14"/>
        <v>3200</v>
      </c>
      <c r="G85" s="6">
        <f t="shared" si="15"/>
        <v>3000</v>
      </c>
      <c r="H85" s="7"/>
      <c r="I85" s="6">
        <f t="shared" si="16"/>
        <v>4000</v>
      </c>
      <c r="J85" s="6" t="str">
        <f t="shared" si="17"/>
        <v/>
      </c>
    </row>
    <row r="86" spans="1:10" ht="69" customHeight="1">
      <c r="A86" s="2"/>
      <c r="B86" s="2" t="s">
        <v>91</v>
      </c>
      <c r="C86" s="6">
        <f>ROUND('Исходные цены'!B82/(1-'Исходные цены'!$B$2),2)</f>
        <v>3900</v>
      </c>
      <c r="D86" s="6">
        <f t="shared" si="12"/>
        <v>3510</v>
      </c>
      <c r="E86" s="6">
        <f t="shared" si="13"/>
        <v>3315</v>
      </c>
      <c r="F86" s="6">
        <f t="shared" si="14"/>
        <v>3120</v>
      </c>
      <c r="G86" s="6">
        <f t="shared" si="15"/>
        <v>2925</v>
      </c>
      <c r="H86" s="7"/>
      <c r="I86" s="6">
        <f t="shared" si="16"/>
        <v>3900</v>
      </c>
      <c r="J86" s="6" t="str">
        <f t="shared" si="17"/>
        <v/>
      </c>
    </row>
    <row r="87" spans="1:10" ht="69" customHeight="1">
      <c r="A87" s="2"/>
      <c r="B87" s="2" t="s">
        <v>92</v>
      </c>
      <c r="C87" s="6">
        <f>ROUND('Исходные цены'!B83/(1-'Исходные цены'!$B$2),2)</f>
        <v>3600</v>
      </c>
      <c r="D87" s="6">
        <f t="shared" si="12"/>
        <v>3240</v>
      </c>
      <c r="E87" s="6">
        <f t="shared" si="13"/>
        <v>3060</v>
      </c>
      <c r="F87" s="6">
        <f t="shared" si="14"/>
        <v>2880</v>
      </c>
      <c r="G87" s="6">
        <f t="shared" si="15"/>
        <v>2700</v>
      </c>
      <c r="H87" s="7"/>
      <c r="I87" s="6">
        <f t="shared" si="16"/>
        <v>3600</v>
      </c>
      <c r="J87" s="6" t="str">
        <f t="shared" si="17"/>
        <v/>
      </c>
    </row>
    <row r="88" spans="1:10" ht="69" customHeight="1">
      <c r="A88" s="2"/>
      <c r="B88" s="2" t="s">
        <v>93</v>
      </c>
      <c r="C88" s="6">
        <f>ROUND('Исходные цены'!B84/(1-'Исходные цены'!$B$2),2)</f>
        <v>3600</v>
      </c>
      <c r="D88" s="6">
        <f t="shared" si="12"/>
        <v>3240</v>
      </c>
      <c r="E88" s="6">
        <f t="shared" si="13"/>
        <v>3060</v>
      </c>
      <c r="F88" s="6">
        <f t="shared" si="14"/>
        <v>2880</v>
      </c>
      <c r="G88" s="6">
        <f t="shared" si="15"/>
        <v>2700</v>
      </c>
      <c r="H88" s="7"/>
      <c r="I88" s="6">
        <f t="shared" si="16"/>
        <v>3600</v>
      </c>
      <c r="J88" s="6" t="str">
        <f t="shared" si="17"/>
        <v/>
      </c>
    </row>
    <row r="89" spans="1:10" ht="69" customHeight="1">
      <c r="A89" s="2"/>
      <c r="B89" s="2" t="s">
        <v>94</v>
      </c>
      <c r="C89" s="6">
        <f>ROUND('Исходные цены'!B85/(1-'Исходные цены'!$B$2),2)</f>
        <v>3600</v>
      </c>
      <c r="D89" s="6">
        <f t="shared" si="12"/>
        <v>3240</v>
      </c>
      <c r="E89" s="6">
        <f t="shared" si="13"/>
        <v>3060</v>
      </c>
      <c r="F89" s="6">
        <f t="shared" si="14"/>
        <v>2880</v>
      </c>
      <c r="G89" s="6">
        <f t="shared" si="15"/>
        <v>2700</v>
      </c>
      <c r="H89" s="7"/>
      <c r="I89" s="6">
        <f t="shared" si="16"/>
        <v>3600</v>
      </c>
      <c r="J89" s="6" t="str">
        <f t="shared" si="17"/>
        <v/>
      </c>
    </row>
    <row r="90" spans="1:10" ht="69" customHeight="1">
      <c r="A90" s="2"/>
      <c r="B90" s="2" t="s">
        <v>95</v>
      </c>
      <c r="C90" s="6">
        <f>ROUND('Исходные цены'!B86/(1-'Исходные цены'!$B$2),2)</f>
        <v>3600</v>
      </c>
      <c r="D90" s="6">
        <f t="shared" si="12"/>
        <v>3240</v>
      </c>
      <c r="E90" s="6">
        <f t="shared" si="13"/>
        <v>3060</v>
      </c>
      <c r="F90" s="6">
        <f t="shared" si="14"/>
        <v>2880</v>
      </c>
      <c r="G90" s="6">
        <f t="shared" si="15"/>
        <v>2700</v>
      </c>
      <c r="H90" s="7"/>
      <c r="I90" s="6">
        <f t="shared" si="16"/>
        <v>3600</v>
      </c>
      <c r="J90" s="6" t="str">
        <f t="shared" si="17"/>
        <v/>
      </c>
    </row>
    <row r="91" spans="1:10" ht="69" customHeight="1">
      <c r="A91" s="2"/>
      <c r="B91" s="2" t="s">
        <v>96</v>
      </c>
      <c r="C91" s="6">
        <f>ROUND('Исходные цены'!B87/(1-'Исходные цены'!$B$2),2)</f>
        <v>3600</v>
      </c>
      <c r="D91" s="6">
        <f t="shared" si="12"/>
        <v>3240</v>
      </c>
      <c r="E91" s="6">
        <f t="shared" si="13"/>
        <v>3060</v>
      </c>
      <c r="F91" s="6">
        <f t="shared" si="14"/>
        <v>2880</v>
      </c>
      <c r="G91" s="6">
        <f t="shared" si="15"/>
        <v>2700</v>
      </c>
      <c r="H91" s="7"/>
      <c r="I91" s="6">
        <f t="shared" si="16"/>
        <v>3600</v>
      </c>
      <c r="J91" s="6" t="str">
        <f t="shared" si="17"/>
        <v/>
      </c>
    </row>
    <row r="92" spans="1:10" ht="69" customHeight="1">
      <c r="A92" s="2"/>
      <c r="B92" s="2" t="s">
        <v>97</v>
      </c>
      <c r="C92" s="6">
        <f>ROUND('Исходные цены'!B88/(1-'Исходные цены'!$B$2),2)</f>
        <v>5000</v>
      </c>
      <c r="D92" s="6">
        <f t="shared" si="12"/>
        <v>4500</v>
      </c>
      <c r="E92" s="6">
        <f t="shared" si="13"/>
        <v>4250</v>
      </c>
      <c r="F92" s="6">
        <f t="shared" si="14"/>
        <v>4000</v>
      </c>
      <c r="G92" s="6">
        <f t="shared" si="15"/>
        <v>3750</v>
      </c>
      <c r="H92" s="7"/>
      <c r="I92" s="6">
        <f t="shared" si="16"/>
        <v>5000</v>
      </c>
      <c r="J92" s="6" t="str">
        <f t="shared" si="17"/>
        <v/>
      </c>
    </row>
    <row r="93" spans="1:10" ht="69" customHeight="1">
      <c r="A93" s="2"/>
      <c r="B93" s="2" t="s">
        <v>98</v>
      </c>
      <c r="C93" s="6">
        <f>ROUND('Исходные цены'!B89/(1-'Исходные цены'!$B$2),2)</f>
        <v>5000</v>
      </c>
      <c r="D93" s="6">
        <f t="shared" si="12"/>
        <v>4500</v>
      </c>
      <c r="E93" s="6">
        <f t="shared" si="13"/>
        <v>4250</v>
      </c>
      <c r="F93" s="6">
        <f t="shared" si="14"/>
        <v>4000</v>
      </c>
      <c r="G93" s="6">
        <f t="shared" si="15"/>
        <v>3750</v>
      </c>
      <c r="H93" s="7"/>
      <c r="I93" s="6">
        <f t="shared" si="16"/>
        <v>5000</v>
      </c>
      <c r="J93" s="6" t="str">
        <f t="shared" si="17"/>
        <v/>
      </c>
    </row>
    <row r="94" spans="1:10" ht="69" customHeight="1">
      <c r="A94" s="2"/>
      <c r="B94" s="2" t="s">
        <v>99</v>
      </c>
      <c r="C94" s="6">
        <f>ROUND('Исходные цены'!B90/(1-'Исходные цены'!$B$2),2)</f>
        <v>3600</v>
      </c>
      <c r="D94" s="6">
        <f t="shared" si="12"/>
        <v>3240</v>
      </c>
      <c r="E94" s="6">
        <f t="shared" si="13"/>
        <v>3060</v>
      </c>
      <c r="F94" s="6">
        <f t="shared" si="14"/>
        <v>2880</v>
      </c>
      <c r="G94" s="6">
        <f t="shared" si="15"/>
        <v>2700</v>
      </c>
      <c r="H94" s="7"/>
      <c r="I94" s="6">
        <f t="shared" si="16"/>
        <v>3600</v>
      </c>
      <c r="J94" s="6" t="str">
        <f t="shared" si="17"/>
        <v/>
      </c>
    </row>
    <row r="95" spans="1:10" ht="69" customHeight="1">
      <c r="A95" s="2"/>
      <c r="B95" s="2" t="s">
        <v>100</v>
      </c>
      <c r="C95" s="6">
        <f>ROUND('Исходные цены'!B91/(1-'Исходные цены'!$B$2),2)</f>
        <v>3600</v>
      </c>
      <c r="D95" s="6">
        <f t="shared" si="12"/>
        <v>3240</v>
      </c>
      <c r="E95" s="6">
        <f t="shared" si="13"/>
        <v>3060</v>
      </c>
      <c r="F95" s="6">
        <f t="shared" si="14"/>
        <v>2880</v>
      </c>
      <c r="G95" s="6">
        <f t="shared" si="15"/>
        <v>2700</v>
      </c>
      <c r="H95" s="7"/>
      <c r="I95" s="6">
        <f t="shared" si="16"/>
        <v>3600</v>
      </c>
      <c r="J95" s="6" t="str">
        <f t="shared" si="17"/>
        <v/>
      </c>
    </row>
    <row r="96" spans="1:10" ht="69" customHeight="1">
      <c r="A96" s="2"/>
      <c r="B96" s="2" t="s">
        <v>101</v>
      </c>
      <c r="C96" s="6">
        <f>ROUND('Исходные цены'!B92/(1-'Исходные цены'!$B$2),2)</f>
        <v>3600</v>
      </c>
      <c r="D96" s="6">
        <f t="shared" si="12"/>
        <v>3240</v>
      </c>
      <c r="E96" s="6">
        <f t="shared" si="13"/>
        <v>3060</v>
      </c>
      <c r="F96" s="6">
        <f t="shared" si="14"/>
        <v>2880</v>
      </c>
      <c r="G96" s="6">
        <f t="shared" si="15"/>
        <v>2700</v>
      </c>
      <c r="H96" s="7"/>
      <c r="I96" s="6">
        <f t="shared" si="16"/>
        <v>3600</v>
      </c>
      <c r="J96" s="6" t="str">
        <f t="shared" si="17"/>
        <v/>
      </c>
    </row>
    <row r="97" spans="1:10" ht="69" customHeight="1">
      <c r="A97" s="2"/>
      <c r="B97" s="2" t="s">
        <v>102</v>
      </c>
      <c r="C97" s="6">
        <f>ROUND('Исходные цены'!B93/(1-'Исходные цены'!$B$2),2)</f>
        <v>3600</v>
      </c>
      <c r="D97" s="6">
        <f t="shared" si="12"/>
        <v>3240</v>
      </c>
      <c r="E97" s="6">
        <f t="shared" si="13"/>
        <v>3060</v>
      </c>
      <c r="F97" s="6">
        <f t="shared" si="14"/>
        <v>2880</v>
      </c>
      <c r="G97" s="6">
        <f t="shared" si="15"/>
        <v>2700</v>
      </c>
      <c r="H97" s="7"/>
      <c r="I97" s="6">
        <f t="shared" si="16"/>
        <v>3600</v>
      </c>
      <c r="J97" s="6" t="str">
        <f t="shared" si="17"/>
        <v/>
      </c>
    </row>
    <row r="98" spans="1:10" ht="69" customHeight="1">
      <c r="A98" s="2"/>
      <c r="B98" s="2" t="s">
        <v>103</v>
      </c>
      <c r="C98" s="6">
        <f>ROUND('Исходные цены'!B94/(1-'Исходные цены'!$B$2),2)</f>
        <v>3600</v>
      </c>
      <c r="D98" s="6">
        <f t="shared" si="12"/>
        <v>3240</v>
      </c>
      <c r="E98" s="6">
        <f t="shared" si="13"/>
        <v>3060</v>
      </c>
      <c r="F98" s="6">
        <f t="shared" si="14"/>
        <v>2880</v>
      </c>
      <c r="G98" s="6">
        <f t="shared" si="15"/>
        <v>2700</v>
      </c>
      <c r="H98" s="7"/>
      <c r="I98" s="6">
        <f t="shared" si="16"/>
        <v>3600</v>
      </c>
      <c r="J98" s="6" t="str">
        <f t="shared" si="17"/>
        <v/>
      </c>
    </row>
    <row r="99" spans="1:10" ht="69" customHeight="1">
      <c r="A99" s="2"/>
      <c r="B99" s="2" t="s">
        <v>104</v>
      </c>
      <c r="C99" s="6">
        <f>ROUND('Исходные цены'!B95/(1-'Исходные цены'!$B$2),2)</f>
        <v>3600</v>
      </c>
      <c r="D99" s="6">
        <f t="shared" si="12"/>
        <v>3240</v>
      </c>
      <c r="E99" s="6">
        <f t="shared" si="13"/>
        <v>3060</v>
      </c>
      <c r="F99" s="6">
        <f t="shared" si="14"/>
        <v>2880</v>
      </c>
      <c r="G99" s="6">
        <f t="shared" si="15"/>
        <v>2700</v>
      </c>
      <c r="H99" s="7"/>
      <c r="I99" s="6">
        <f t="shared" si="16"/>
        <v>3600</v>
      </c>
      <c r="J99" s="6" t="str">
        <f t="shared" si="17"/>
        <v/>
      </c>
    </row>
    <row r="100" spans="1:10" ht="69" customHeight="1">
      <c r="A100" s="2"/>
      <c r="B100" s="2" t="s">
        <v>105</v>
      </c>
      <c r="C100" s="6">
        <f>ROUND('Исходные цены'!B96/(1-'Исходные цены'!$B$2),2)</f>
        <v>4000</v>
      </c>
      <c r="D100" s="6">
        <f t="shared" si="12"/>
        <v>3600</v>
      </c>
      <c r="E100" s="6">
        <f t="shared" si="13"/>
        <v>3400</v>
      </c>
      <c r="F100" s="6">
        <f t="shared" si="14"/>
        <v>3200</v>
      </c>
      <c r="G100" s="6">
        <f t="shared" si="15"/>
        <v>3000</v>
      </c>
      <c r="H100" s="7"/>
      <c r="I100" s="6">
        <f t="shared" si="16"/>
        <v>4000</v>
      </c>
      <c r="J100" s="6" t="str">
        <f t="shared" si="17"/>
        <v/>
      </c>
    </row>
    <row r="101" spans="1:10" ht="69" customHeight="1">
      <c r="A101" s="2" t="s">
        <v>37</v>
      </c>
      <c r="B101" s="2" t="s">
        <v>106</v>
      </c>
      <c r="C101" s="6">
        <f>ROUND('Исходные цены'!B97/(1-'Исходные цены'!$B$2),2)</f>
        <v>4000</v>
      </c>
      <c r="D101" s="6">
        <f t="shared" si="12"/>
        <v>3600</v>
      </c>
      <c r="E101" s="6">
        <f t="shared" si="13"/>
        <v>3400</v>
      </c>
      <c r="F101" s="6">
        <f t="shared" si="14"/>
        <v>3200</v>
      </c>
      <c r="G101" s="6">
        <f t="shared" si="15"/>
        <v>3000</v>
      </c>
      <c r="H101" s="7"/>
      <c r="I101" s="6">
        <f t="shared" si="16"/>
        <v>4000</v>
      </c>
      <c r="J101" s="6" t="str">
        <f t="shared" si="17"/>
        <v/>
      </c>
    </row>
    <row r="102" spans="1:10" ht="69" customHeight="1">
      <c r="A102" s="2"/>
      <c r="B102" s="2" t="s">
        <v>107</v>
      </c>
      <c r="C102" s="6">
        <f>ROUND('Исходные цены'!B98/(1-'Исходные цены'!$B$2),2)</f>
        <v>3600</v>
      </c>
      <c r="D102" s="6">
        <f t="shared" si="12"/>
        <v>3240</v>
      </c>
      <c r="E102" s="6">
        <f t="shared" si="13"/>
        <v>3060</v>
      </c>
      <c r="F102" s="6">
        <f t="shared" si="14"/>
        <v>2880</v>
      </c>
      <c r="G102" s="6">
        <f t="shared" si="15"/>
        <v>2700</v>
      </c>
      <c r="H102" s="7"/>
      <c r="I102" s="6">
        <f t="shared" si="16"/>
        <v>3600</v>
      </c>
      <c r="J102" s="6" t="str">
        <f t="shared" si="17"/>
        <v/>
      </c>
    </row>
    <row r="103" spans="1:10" ht="69" customHeight="1">
      <c r="A103" s="2"/>
      <c r="B103" s="2" t="s">
        <v>108</v>
      </c>
      <c r="C103" s="6">
        <f>ROUND('Исходные цены'!B99/(1-'Исходные цены'!$B$2),2)</f>
        <v>4000</v>
      </c>
      <c r="D103" s="6">
        <f t="shared" si="12"/>
        <v>3600</v>
      </c>
      <c r="E103" s="6">
        <f t="shared" si="13"/>
        <v>3400</v>
      </c>
      <c r="F103" s="6">
        <f t="shared" si="14"/>
        <v>3200</v>
      </c>
      <c r="G103" s="6">
        <f t="shared" si="15"/>
        <v>3000</v>
      </c>
      <c r="H103" s="7"/>
      <c r="I103" s="6">
        <f t="shared" si="16"/>
        <v>4000</v>
      </c>
      <c r="J103" s="6" t="str">
        <f t="shared" si="17"/>
        <v/>
      </c>
    </row>
    <row r="104" spans="1:10" ht="69" customHeight="1">
      <c r="A104" s="2"/>
      <c r="B104" s="2" t="s">
        <v>109</v>
      </c>
      <c r="C104" s="6">
        <f>ROUND('Исходные цены'!B100/(1-'Исходные цены'!$B$2),2)</f>
        <v>3600</v>
      </c>
      <c r="D104" s="6">
        <f t="shared" si="12"/>
        <v>3240</v>
      </c>
      <c r="E104" s="6">
        <f t="shared" si="13"/>
        <v>3060</v>
      </c>
      <c r="F104" s="6">
        <f t="shared" si="14"/>
        <v>2880</v>
      </c>
      <c r="G104" s="6">
        <f t="shared" si="15"/>
        <v>2700</v>
      </c>
      <c r="H104" s="7"/>
      <c r="I104" s="6">
        <f t="shared" si="16"/>
        <v>3600</v>
      </c>
      <c r="J104" s="6" t="str">
        <f t="shared" si="17"/>
        <v/>
      </c>
    </row>
    <row r="105" spans="1:10" ht="69" customHeight="1">
      <c r="A105" s="2"/>
      <c r="B105" s="2" t="s">
        <v>110</v>
      </c>
      <c r="C105" s="6">
        <f>ROUND('Исходные цены'!B101/(1-'Исходные цены'!$B$2),2)</f>
        <v>3600</v>
      </c>
      <c r="D105" s="6">
        <f t="shared" ref="D105:D136" si="18">ROUND(C105*(1-10%),2)</f>
        <v>3240</v>
      </c>
      <c r="E105" s="6">
        <f t="shared" ref="E105:E136" si="19">ROUND(C105*(1-15%),2)</f>
        <v>3060</v>
      </c>
      <c r="F105" s="6">
        <f t="shared" ref="F105:F136" si="20">ROUND(C105*(1-20%),2)</f>
        <v>2880</v>
      </c>
      <c r="G105" s="6">
        <f t="shared" ref="G105:G136" si="21">ROUND(C105*(1-25%),2)</f>
        <v>2700</v>
      </c>
      <c r="H105" s="7"/>
      <c r="I105" s="6">
        <f t="shared" ref="I105:I136" si="22">ROUND(C105*(1-$E$4),2)</f>
        <v>3600</v>
      </c>
      <c r="J105" s="6" t="str">
        <f t="shared" ref="J105:J136" si="23">IF(H105="","",I105*H105)</f>
        <v/>
      </c>
    </row>
    <row r="106" spans="1:10" ht="69" customHeight="1">
      <c r="A106" s="2"/>
      <c r="B106" s="2" t="s">
        <v>111</v>
      </c>
      <c r="C106" s="6">
        <f>ROUND('Исходные цены'!B102/(1-'Исходные цены'!$B$2),2)</f>
        <v>5000</v>
      </c>
      <c r="D106" s="6">
        <f t="shared" si="18"/>
        <v>4500</v>
      </c>
      <c r="E106" s="6">
        <f t="shared" si="19"/>
        <v>4250</v>
      </c>
      <c r="F106" s="6">
        <f t="shared" si="20"/>
        <v>4000</v>
      </c>
      <c r="G106" s="6">
        <f t="shared" si="21"/>
        <v>3750</v>
      </c>
      <c r="H106" s="7"/>
      <c r="I106" s="6">
        <f t="shared" si="22"/>
        <v>5000</v>
      </c>
      <c r="J106" s="6" t="str">
        <f t="shared" si="23"/>
        <v/>
      </c>
    </row>
    <row r="107" spans="1:10" ht="69" customHeight="1">
      <c r="A107" s="2"/>
      <c r="B107" s="2" t="s">
        <v>112</v>
      </c>
      <c r="C107" s="6">
        <f>ROUND('Исходные цены'!B103/(1-'Исходные цены'!$B$2),2)</f>
        <v>3600</v>
      </c>
      <c r="D107" s="6">
        <f t="shared" si="18"/>
        <v>3240</v>
      </c>
      <c r="E107" s="6">
        <f t="shared" si="19"/>
        <v>3060</v>
      </c>
      <c r="F107" s="6">
        <f t="shared" si="20"/>
        <v>2880</v>
      </c>
      <c r="G107" s="6">
        <f t="shared" si="21"/>
        <v>2700</v>
      </c>
      <c r="H107" s="7"/>
      <c r="I107" s="6">
        <f t="shared" si="22"/>
        <v>3600</v>
      </c>
      <c r="J107" s="6" t="str">
        <f t="shared" si="23"/>
        <v/>
      </c>
    </row>
    <row r="108" spans="1:10" ht="69" customHeight="1">
      <c r="A108" s="2"/>
      <c r="B108" s="2" t="s">
        <v>113</v>
      </c>
      <c r="C108" s="6">
        <f>ROUND('Исходные цены'!B104/(1-'Исходные цены'!$B$2),2)</f>
        <v>3800</v>
      </c>
      <c r="D108" s="6">
        <f t="shared" si="18"/>
        <v>3420</v>
      </c>
      <c r="E108" s="6">
        <f t="shared" si="19"/>
        <v>3230</v>
      </c>
      <c r="F108" s="6">
        <f t="shared" si="20"/>
        <v>3040</v>
      </c>
      <c r="G108" s="6">
        <f t="shared" si="21"/>
        <v>2850</v>
      </c>
      <c r="H108" s="7"/>
      <c r="I108" s="6">
        <f t="shared" si="22"/>
        <v>3800</v>
      </c>
      <c r="J108" s="6" t="str">
        <f t="shared" si="23"/>
        <v/>
      </c>
    </row>
    <row r="109" spans="1:10" ht="69" customHeight="1">
      <c r="A109" s="2"/>
      <c r="B109" s="2" t="s">
        <v>114</v>
      </c>
      <c r="C109" s="6">
        <f>ROUND('Исходные цены'!B105/(1-'Исходные цены'!$B$2),2)</f>
        <v>3800</v>
      </c>
      <c r="D109" s="6">
        <f t="shared" si="18"/>
        <v>3420</v>
      </c>
      <c r="E109" s="6">
        <f t="shared" si="19"/>
        <v>3230</v>
      </c>
      <c r="F109" s="6">
        <f t="shared" si="20"/>
        <v>3040</v>
      </c>
      <c r="G109" s="6">
        <f t="shared" si="21"/>
        <v>2850</v>
      </c>
      <c r="H109" s="7"/>
      <c r="I109" s="6">
        <f t="shared" si="22"/>
        <v>3800</v>
      </c>
      <c r="J109" s="6" t="str">
        <f t="shared" si="23"/>
        <v/>
      </c>
    </row>
    <row r="110" spans="1:10" ht="69" customHeight="1">
      <c r="A110" s="2"/>
      <c r="B110" s="2" t="s">
        <v>115</v>
      </c>
      <c r="C110" s="6">
        <f>ROUND('Исходные цены'!B106/(1-'Исходные цены'!$B$2),2)</f>
        <v>550</v>
      </c>
      <c r="D110" s="6">
        <f t="shared" si="18"/>
        <v>495</v>
      </c>
      <c r="E110" s="6">
        <f t="shared" si="19"/>
        <v>467.5</v>
      </c>
      <c r="F110" s="6">
        <f t="shared" si="20"/>
        <v>440</v>
      </c>
      <c r="G110" s="6">
        <f t="shared" si="21"/>
        <v>412.5</v>
      </c>
      <c r="H110" s="7"/>
      <c r="I110" s="6">
        <f t="shared" si="22"/>
        <v>550</v>
      </c>
      <c r="J110" s="6" t="str">
        <f t="shared" si="23"/>
        <v/>
      </c>
    </row>
    <row r="111" spans="1:10" ht="69" customHeight="1">
      <c r="A111" s="2"/>
      <c r="B111" s="2" t="s">
        <v>116</v>
      </c>
      <c r="C111" s="6">
        <f>ROUND('Исходные цены'!B107/(1-'Исходные цены'!$B$2),2)</f>
        <v>250</v>
      </c>
      <c r="D111" s="6">
        <f t="shared" si="18"/>
        <v>225</v>
      </c>
      <c r="E111" s="6">
        <f t="shared" si="19"/>
        <v>212.5</v>
      </c>
      <c r="F111" s="6">
        <f t="shared" si="20"/>
        <v>200</v>
      </c>
      <c r="G111" s="6">
        <f t="shared" si="21"/>
        <v>187.5</v>
      </c>
      <c r="H111" s="7"/>
      <c r="I111" s="6">
        <f t="shared" si="22"/>
        <v>250</v>
      </c>
      <c r="J111" s="6" t="str">
        <f t="shared" si="23"/>
        <v/>
      </c>
    </row>
    <row r="112" spans="1:10" ht="69" customHeight="1">
      <c r="A112" s="2"/>
      <c r="B112" s="2" t="s">
        <v>117</v>
      </c>
      <c r="C112" s="6">
        <f>ROUND('Исходные цены'!B108/(1-'Исходные цены'!$B$2),2)</f>
        <v>250</v>
      </c>
      <c r="D112" s="6">
        <f t="shared" si="18"/>
        <v>225</v>
      </c>
      <c r="E112" s="6">
        <f t="shared" si="19"/>
        <v>212.5</v>
      </c>
      <c r="F112" s="6">
        <f t="shared" si="20"/>
        <v>200</v>
      </c>
      <c r="G112" s="6">
        <f t="shared" si="21"/>
        <v>187.5</v>
      </c>
      <c r="H112" s="7"/>
      <c r="I112" s="6">
        <f t="shared" si="22"/>
        <v>250</v>
      </c>
      <c r="J112" s="6" t="str">
        <f t="shared" si="23"/>
        <v/>
      </c>
    </row>
    <row r="113" spans="1:10" ht="69" customHeight="1">
      <c r="A113" s="2"/>
      <c r="B113" s="2" t="s">
        <v>118</v>
      </c>
      <c r="C113" s="6">
        <f>ROUND('Исходные цены'!B109/(1-'Исходные цены'!$B$2),2)</f>
        <v>250</v>
      </c>
      <c r="D113" s="6">
        <f t="shared" si="18"/>
        <v>225</v>
      </c>
      <c r="E113" s="6">
        <f t="shared" si="19"/>
        <v>212.5</v>
      </c>
      <c r="F113" s="6">
        <f t="shared" si="20"/>
        <v>200</v>
      </c>
      <c r="G113" s="6">
        <f t="shared" si="21"/>
        <v>187.5</v>
      </c>
      <c r="H113" s="7"/>
      <c r="I113" s="6">
        <f t="shared" si="22"/>
        <v>250</v>
      </c>
      <c r="J113" s="6" t="str">
        <f t="shared" si="23"/>
        <v/>
      </c>
    </row>
    <row r="114" spans="1:10" ht="69" customHeight="1">
      <c r="A114" s="2"/>
      <c r="B114" s="2" t="s">
        <v>119</v>
      </c>
      <c r="C114" s="6">
        <f>ROUND('Исходные цены'!B110/(1-'Исходные цены'!$B$2),2)</f>
        <v>550</v>
      </c>
      <c r="D114" s="6">
        <f t="shared" si="18"/>
        <v>495</v>
      </c>
      <c r="E114" s="6">
        <f t="shared" si="19"/>
        <v>467.5</v>
      </c>
      <c r="F114" s="6">
        <f t="shared" si="20"/>
        <v>440</v>
      </c>
      <c r="G114" s="6">
        <f t="shared" si="21"/>
        <v>412.5</v>
      </c>
      <c r="H114" s="7"/>
      <c r="I114" s="6">
        <f t="shared" si="22"/>
        <v>550</v>
      </c>
      <c r="J114" s="6" t="str">
        <f t="shared" si="23"/>
        <v/>
      </c>
    </row>
    <row r="115" spans="1:10" ht="69" customHeight="1">
      <c r="A115" s="2"/>
      <c r="B115" s="2" t="s">
        <v>120</v>
      </c>
      <c r="C115" s="6">
        <f>ROUND('Исходные цены'!B111/(1-'Исходные цены'!$B$2),2)</f>
        <v>550</v>
      </c>
      <c r="D115" s="6">
        <f t="shared" si="18"/>
        <v>495</v>
      </c>
      <c r="E115" s="6">
        <f t="shared" si="19"/>
        <v>467.5</v>
      </c>
      <c r="F115" s="6">
        <f t="shared" si="20"/>
        <v>440</v>
      </c>
      <c r="G115" s="6">
        <f t="shared" si="21"/>
        <v>412.5</v>
      </c>
      <c r="H115" s="7"/>
      <c r="I115" s="6">
        <f t="shared" si="22"/>
        <v>550</v>
      </c>
      <c r="J115" s="6" t="str">
        <f t="shared" si="23"/>
        <v/>
      </c>
    </row>
    <row r="116" spans="1:10" ht="69" customHeight="1">
      <c r="A116" s="2"/>
      <c r="B116" s="2" t="s">
        <v>121</v>
      </c>
      <c r="C116" s="6">
        <f>ROUND('Исходные цены'!B112/(1-'Исходные цены'!$B$2),2)</f>
        <v>550</v>
      </c>
      <c r="D116" s="6">
        <f t="shared" si="18"/>
        <v>495</v>
      </c>
      <c r="E116" s="6">
        <f t="shared" si="19"/>
        <v>467.5</v>
      </c>
      <c r="F116" s="6">
        <f t="shared" si="20"/>
        <v>440</v>
      </c>
      <c r="G116" s="6">
        <f t="shared" si="21"/>
        <v>412.5</v>
      </c>
      <c r="H116" s="7"/>
      <c r="I116" s="6">
        <f t="shared" si="22"/>
        <v>550</v>
      </c>
      <c r="J116" s="6" t="str">
        <f t="shared" si="23"/>
        <v/>
      </c>
    </row>
    <row r="117" spans="1:10" ht="69" customHeight="1">
      <c r="A117" s="2"/>
      <c r="B117" s="2" t="s">
        <v>122</v>
      </c>
      <c r="C117" s="6">
        <f>ROUND('Исходные цены'!B113/(1-'Исходные цены'!$B$2),2)</f>
        <v>1500</v>
      </c>
      <c r="D117" s="6">
        <f t="shared" si="18"/>
        <v>1350</v>
      </c>
      <c r="E117" s="6">
        <f t="shared" si="19"/>
        <v>1275</v>
      </c>
      <c r="F117" s="6">
        <f t="shared" si="20"/>
        <v>1200</v>
      </c>
      <c r="G117" s="6">
        <f t="shared" si="21"/>
        <v>1125</v>
      </c>
      <c r="H117" s="7"/>
      <c r="I117" s="6">
        <f t="shared" si="22"/>
        <v>1500</v>
      </c>
      <c r="J117" s="6" t="str">
        <f t="shared" si="23"/>
        <v/>
      </c>
    </row>
    <row r="118" spans="1:10" ht="69" customHeight="1">
      <c r="A118" s="2"/>
      <c r="B118" s="2" t="s">
        <v>123</v>
      </c>
      <c r="C118" s="6">
        <f>ROUND('Исходные цены'!B114/(1-'Исходные цены'!$B$2),2)</f>
        <v>1500</v>
      </c>
      <c r="D118" s="6">
        <f t="shared" si="18"/>
        <v>1350</v>
      </c>
      <c r="E118" s="6">
        <f t="shared" si="19"/>
        <v>1275</v>
      </c>
      <c r="F118" s="6">
        <f t="shared" si="20"/>
        <v>1200</v>
      </c>
      <c r="G118" s="6">
        <f t="shared" si="21"/>
        <v>1125</v>
      </c>
      <c r="H118" s="7"/>
      <c r="I118" s="6">
        <f t="shared" si="22"/>
        <v>1500</v>
      </c>
      <c r="J118" s="6" t="str">
        <f t="shared" si="23"/>
        <v/>
      </c>
    </row>
    <row r="119" spans="1:10" ht="69" customHeight="1">
      <c r="A119" s="2"/>
      <c r="B119" s="2" t="s">
        <v>124</v>
      </c>
      <c r="C119" s="6">
        <f>ROUND('Исходные цены'!B115/(1-'Исходные цены'!$B$2),2)</f>
        <v>1500</v>
      </c>
      <c r="D119" s="6">
        <f t="shared" si="18"/>
        <v>1350</v>
      </c>
      <c r="E119" s="6">
        <f t="shared" si="19"/>
        <v>1275</v>
      </c>
      <c r="F119" s="6">
        <f t="shared" si="20"/>
        <v>1200</v>
      </c>
      <c r="G119" s="6">
        <f t="shared" si="21"/>
        <v>1125</v>
      </c>
      <c r="H119" s="7"/>
      <c r="I119" s="6">
        <f t="shared" si="22"/>
        <v>1500</v>
      </c>
      <c r="J119" s="6" t="str">
        <f t="shared" si="23"/>
        <v/>
      </c>
    </row>
    <row r="120" spans="1:10" ht="69" customHeight="1">
      <c r="A120" s="2"/>
      <c r="B120" s="2" t="s">
        <v>125</v>
      </c>
      <c r="C120" s="6">
        <f>ROUND('Исходные цены'!B116/(1-'Исходные цены'!$B$2),2)</f>
        <v>1500</v>
      </c>
      <c r="D120" s="6">
        <f t="shared" si="18"/>
        <v>1350</v>
      </c>
      <c r="E120" s="6">
        <f t="shared" si="19"/>
        <v>1275</v>
      </c>
      <c r="F120" s="6">
        <f t="shared" si="20"/>
        <v>1200</v>
      </c>
      <c r="G120" s="6">
        <f t="shared" si="21"/>
        <v>1125</v>
      </c>
      <c r="H120" s="7"/>
      <c r="I120" s="6">
        <f t="shared" si="22"/>
        <v>1500</v>
      </c>
      <c r="J120" s="6" t="str">
        <f t="shared" si="23"/>
        <v/>
      </c>
    </row>
    <row r="121" spans="1:10" ht="69" customHeight="1">
      <c r="A121" s="2"/>
      <c r="B121" s="2" t="s">
        <v>126</v>
      </c>
      <c r="C121" s="6">
        <f>ROUND('Исходные цены'!B117/(1-'Исходные цены'!$B$2),2)</f>
        <v>250</v>
      </c>
      <c r="D121" s="6">
        <f t="shared" si="18"/>
        <v>225</v>
      </c>
      <c r="E121" s="6">
        <f t="shared" si="19"/>
        <v>212.5</v>
      </c>
      <c r="F121" s="6">
        <f t="shared" si="20"/>
        <v>200</v>
      </c>
      <c r="G121" s="6">
        <f t="shared" si="21"/>
        <v>187.5</v>
      </c>
      <c r="H121" s="7"/>
      <c r="I121" s="6">
        <f t="shared" si="22"/>
        <v>250</v>
      </c>
      <c r="J121" s="6" t="str">
        <f t="shared" si="23"/>
        <v/>
      </c>
    </row>
    <row r="122" spans="1:10" ht="69" customHeight="1">
      <c r="A122" s="2"/>
      <c r="B122" s="2" t="s">
        <v>127</v>
      </c>
      <c r="C122" s="6">
        <f>ROUND('Исходные цены'!B118/(1-'Исходные цены'!$B$2),2)</f>
        <v>250</v>
      </c>
      <c r="D122" s="6">
        <f t="shared" si="18"/>
        <v>225</v>
      </c>
      <c r="E122" s="6">
        <f t="shared" si="19"/>
        <v>212.5</v>
      </c>
      <c r="F122" s="6">
        <f t="shared" si="20"/>
        <v>200</v>
      </c>
      <c r="G122" s="6">
        <f t="shared" si="21"/>
        <v>187.5</v>
      </c>
      <c r="H122" s="7"/>
      <c r="I122" s="6">
        <f t="shared" si="22"/>
        <v>250</v>
      </c>
      <c r="J122" s="6" t="str">
        <f t="shared" si="23"/>
        <v/>
      </c>
    </row>
    <row r="123" spans="1:10" ht="69" customHeight="1">
      <c r="A123" s="2"/>
      <c r="B123" s="2" t="s">
        <v>128</v>
      </c>
      <c r="C123" s="6">
        <f>ROUND('Исходные цены'!B119/(1-'Исходные цены'!$B$2),2)</f>
        <v>250</v>
      </c>
      <c r="D123" s="6">
        <f t="shared" si="18"/>
        <v>225</v>
      </c>
      <c r="E123" s="6">
        <f t="shared" si="19"/>
        <v>212.5</v>
      </c>
      <c r="F123" s="6">
        <f t="shared" si="20"/>
        <v>200</v>
      </c>
      <c r="G123" s="6">
        <f t="shared" si="21"/>
        <v>187.5</v>
      </c>
      <c r="H123" s="7"/>
      <c r="I123" s="6">
        <f t="shared" si="22"/>
        <v>250</v>
      </c>
      <c r="J123" s="6" t="str">
        <f t="shared" si="23"/>
        <v/>
      </c>
    </row>
    <row r="124" spans="1:10" ht="69" customHeight="1">
      <c r="A124" s="2"/>
      <c r="B124" s="2" t="s">
        <v>129</v>
      </c>
      <c r="C124" s="6">
        <f>ROUND('Исходные цены'!B120/(1-'Исходные цены'!$B$2),2)</f>
        <v>250</v>
      </c>
      <c r="D124" s="6">
        <f t="shared" si="18"/>
        <v>225</v>
      </c>
      <c r="E124" s="6">
        <f t="shared" si="19"/>
        <v>212.5</v>
      </c>
      <c r="F124" s="6">
        <f t="shared" si="20"/>
        <v>200</v>
      </c>
      <c r="G124" s="6">
        <f t="shared" si="21"/>
        <v>187.5</v>
      </c>
      <c r="H124" s="7"/>
      <c r="I124" s="6">
        <f t="shared" si="22"/>
        <v>250</v>
      </c>
      <c r="J124" s="6" t="str">
        <f t="shared" si="23"/>
        <v/>
      </c>
    </row>
    <row r="125" spans="1:10" ht="69" customHeight="1">
      <c r="A125" s="2"/>
      <c r="B125" s="2" t="s">
        <v>130</v>
      </c>
      <c r="C125" s="6">
        <f>ROUND('Исходные цены'!B121/(1-'Исходные цены'!$B$2),2)</f>
        <v>250</v>
      </c>
      <c r="D125" s="6">
        <f t="shared" si="18"/>
        <v>225</v>
      </c>
      <c r="E125" s="6">
        <f t="shared" si="19"/>
        <v>212.5</v>
      </c>
      <c r="F125" s="6">
        <f t="shared" si="20"/>
        <v>200</v>
      </c>
      <c r="G125" s="6">
        <f t="shared" si="21"/>
        <v>187.5</v>
      </c>
      <c r="H125" s="7"/>
      <c r="I125" s="6">
        <f t="shared" si="22"/>
        <v>250</v>
      </c>
      <c r="J125" s="6" t="str">
        <f t="shared" si="23"/>
        <v/>
      </c>
    </row>
    <row r="126" spans="1:10" ht="69" customHeight="1">
      <c r="A126" s="2"/>
      <c r="B126" s="2" t="s">
        <v>131</v>
      </c>
      <c r="C126" s="6">
        <f>ROUND('Исходные цены'!B122/(1-'Исходные цены'!$B$2),2)</f>
        <v>250</v>
      </c>
      <c r="D126" s="6">
        <f t="shared" si="18"/>
        <v>225</v>
      </c>
      <c r="E126" s="6">
        <f t="shared" si="19"/>
        <v>212.5</v>
      </c>
      <c r="F126" s="6">
        <f t="shared" si="20"/>
        <v>200</v>
      </c>
      <c r="G126" s="6">
        <f t="shared" si="21"/>
        <v>187.5</v>
      </c>
      <c r="H126" s="7"/>
      <c r="I126" s="6">
        <f t="shared" si="22"/>
        <v>250</v>
      </c>
      <c r="J126" s="6" t="str">
        <f t="shared" si="23"/>
        <v/>
      </c>
    </row>
    <row r="127" spans="1:10" ht="69" customHeight="1">
      <c r="A127" s="2"/>
      <c r="B127" s="2" t="s">
        <v>132</v>
      </c>
      <c r="C127" s="6">
        <f>ROUND('Исходные цены'!B123/(1-'Исходные цены'!$B$2),2)</f>
        <v>250</v>
      </c>
      <c r="D127" s="6">
        <f t="shared" si="18"/>
        <v>225</v>
      </c>
      <c r="E127" s="6">
        <f t="shared" si="19"/>
        <v>212.5</v>
      </c>
      <c r="F127" s="6">
        <f t="shared" si="20"/>
        <v>200</v>
      </c>
      <c r="G127" s="6">
        <f t="shared" si="21"/>
        <v>187.5</v>
      </c>
      <c r="H127" s="7"/>
      <c r="I127" s="6">
        <f t="shared" si="22"/>
        <v>250</v>
      </c>
      <c r="J127" s="6" t="str">
        <f t="shared" si="23"/>
        <v/>
      </c>
    </row>
    <row r="128" spans="1:10" ht="69" customHeight="1">
      <c r="A128" s="2"/>
      <c r="B128" s="2" t="s">
        <v>133</v>
      </c>
      <c r="C128" s="6">
        <f>ROUND('Исходные цены'!B124/(1-'Исходные цены'!$B$2),2)</f>
        <v>250</v>
      </c>
      <c r="D128" s="6">
        <f t="shared" si="18"/>
        <v>225</v>
      </c>
      <c r="E128" s="6">
        <f t="shared" si="19"/>
        <v>212.5</v>
      </c>
      <c r="F128" s="6">
        <f t="shared" si="20"/>
        <v>200</v>
      </c>
      <c r="G128" s="6">
        <f t="shared" si="21"/>
        <v>187.5</v>
      </c>
      <c r="H128" s="7"/>
      <c r="I128" s="6">
        <f t="shared" si="22"/>
        <v>250</v>
      </c>
      <c r="J128" s="6" t="str">
        <f t="shared" si="23"/>
        <v/>
      </c>
    </row>
    <row r="129" spans="1:10" ht="69" customHeight="1">
      <c r="A129" s="2"/>
      <c r="B129" s="2" t="s">
        <v>134</v>
      </c>
      <c r="C129" s="6">
        <f>ROUND('Исходные цены'!B125/(1-'Исходные цены'!$B$2),2)</f>
        <v>250</v>
      </c>
      <c r="D129" s="6">
        <f t="shared" si="18"/>
        <v>225</v>
      </c>
      <c r="E129" s="6">
        <f t="shared" si="19"/>
        <v>212.5</v>
      </c>
      <c r="F129" s="6">
        <f t="shared" si="20"/>
        <v>200</v>
      </c>
      <c r="G129" s="6">
        <f t="shared" si="21"/>
        <v>187.5</v>
      </c>
      <c r="H129" s="7"/>
      <c r="I129" s="6">
        <f t="shared" si="22"/>
        <v>250</v>
      </c>
      <c r="J129" s="6" t="str">
        <f t="shared" si="23"/>
        <v/>
      </c>
    </row>
    <row r="130" spans="1:10" ht="69" customHeight="1">
      <c r="A130" s="2" t="s">
        <v>37</v>
      </c>
      <c r="B130" s="2" t="s">
        <v>135</v>
      </c>
      <c r="C130" s="6">
        <f>ROUND('Исходные цены'!B126/(1-'Исходные цены'!$B$2),2)</f>
        <v>250</v>
      </c>
      <c r="D130" s="6">
        <f t="shared" si="18"/>
        <v>225</v>
      </c>
      <c r="E130" s="6">
        <f t="shared" si="19"/>
        <v>212.5</v>
      </c>
      <c r="F130" s="6">
        <f t="shared" si="20"/>
        <v>200</v>
      </c>
      <c r="G130" s="6">
        <f t="shared" si="21"/>
        <v>187.5</v>
      </c>
      <c r="H130" s="7"/>
      <c r="I130" s="6">
        <f t="shared" si="22"/>
        <v>250</v>
      </c>
      <c r="J130" s="6" t="str">
        <f t="shared" si="23"/>
        <v/>
      </c>
    </row>
    <row r="131" spans="1:10" ht="69" customHeight="1">
      <c r="A131" s="2"/>
      <c r="B131" s="2" t="s">
        <v>136</v>
      </c>
      <c r="C131" s="6">
        <f>ROUND('Исходные цены'!B127/(1-'Исходные цены'!$B$2),2)</f>
        <v>490</v>
      </c>
      <c r="D131" s="6">
        <f t="shared" si="18"/>
        <v>441</v>
      </c>
      <c r="E131" s="6">
        <f t="shared" si="19"/>
        <v>416.5</v>
      </c>
      <c r="F131" s="6">
        <f t="shared" si="20"/>
        <v>392</v>
      </c>
      <c r="G131" s="6">
        <f t="shared" si="21"/>
        <v>367.5</v>
      </c>
      <c r="H131" s="7"/>
      <c r="I131" s="6">
        <f t="shared" si="22"/>
        <v>490</v>
      </c>
      <c r="J131" s="6" t="str">
        <f t="shared" si="23"/>
        <v/>
      </c>
    </row>
    <row r="132" spans="1:10" ht="69" customHeight="1">
      <c r="A132" s="2"/>
      <c r="B132" s="2" t="s">
        <v>137</v>
      </c>
      <c r="C132" s="6">
        <f>ROUND('Исходные цены'!B128/(1-'Исходные цены'!$B$2),2)</f>
        <v>590</v>
      </c>
      <c r="D132" s="6">
        <f t="shared" si="18"/>
        <v>531</v>
      </c>
      <c r="E132" s="6">
        <f t="shared" si="19"/>
        <v>501.5</v>
      </c>
      <c r="F132" s="6">
        <f t="shared" si="20"/>
        <v>472</v>
      </c>
      <c r="G132" s="6">
        <f t="shared" si="21"/>
        <v>442.5</v>
      </c>
      <c r="H132" s="7"/>
      <c r="I132" s="6">
        <f t="shared" si="22"/>
        <v>590</v>
      </c>
      <c r="J132" s="6" t="str">
        <f t="shared" si="23"/>
        <v/>
      </c>
    </row>
    <row r="133" spans="1:10" ht="69" customHeight="1">
      <c r="A133" s="2"/>
      <c r="B133" s="2" t="s">
        <v>138</v>
      </c>
      <c r="C133" s="6">
        <f>ROUND('Исходные цены'!B129/(1-'Исходные цены'!$B$2),2)</f>
        <v>430</v>
      </c>
      <c r="D133" s="6">
        <f t="shared" si="18"/>
        <v>387</v>
      </c>
      <c r="E133" s="6">
        <f t="shared" si="19"/>
        <v>365.5</v>
      </c>
      <c r="F133" s="6">
        <f t="shared" si="20"/>
        <v>344</v>
      </c>
      <c r="G133" s="6">
        <f t="shared" si="21"/>
        <v>322.5</v>
      </c>
      <c r="H133" s="7"/>
      <c r="I133" s="6">
        <f t="shared" si="22"/>
        <v>430</v>
      </c>
      <c r="J133" s="6" t="str">
        <f t="shared" si="23"/>
        <v/>
      </c>
    </row>
    <row r="134" spans="1:10" ht="69" customHeight="1">
      <c r="A134" s="2"/>
      <c r="B134" s="2" t="s">
        <v>139</v>
      </c>
      <c r="C134" s="6">
        <f>ROUND('Исходные цены'!B130/(1-'Исходные цены'!$B$2),2)</f>
        <v>600</v>
      </c>
      <c r="D134" s="6">
        <f t="shared" si="18"/>
        <v>540</v>
      </c>
      <c r="E134" s="6">
        <f t="shared" si="19"/>
        <v>510</v>
      </c>
      <c r="F134" s="6">
        <f t="shared" si="20"/>
        <v>480</v>
      </c>
      <c r="G134" s="6">
        <f t="shared" si="21"/>
        <v>450</v>
      </c>
      <c r="H134" s="7"/>
      <c r="I134" s="6">
        <f t="shared" si="22"/>
        <v>600</v>
      </c>
      <c r="J134" s="6" t="str">
        <f t="shared" si="23"/>
        <v/>
      </c>
    </row>
    <row r="135" spans="1:10" ht="69" customHeight="1">
      <c r="A135" s="2"/>
      <c r="B135" s="2" t="s">
        <v>140</v>
      </c>
      <c r="C135" s="6">
        <f>ROUND('Исходные цены'!B131/(1-'Исходные цены'!$B$2),2)</f>
        <v>600</v>
      </c>
      <c r="D135" s="6">
        <f t="shared" si="18"/>
        <v>540</v>
      </c>
      <c r="E135" s="6">
        <f t="shared" si="19"/>
        <v>510</v>
      </c>
      <c r="F135" s="6">
        <f t="shared" si="20"/>
        <v>480</v>
      </c>
      <c r="G135" s="6">
        <f t="shared" si="21"/>
        <v>450</v>
      </c>
      <c r="H135" s="7"/>
      <c r="I135" s="6">
        <f t="shared" si="22"/>
        <v>600</v>
      </c>
      <c r="J135" s="6" t="str">
        <f t="shared" si="23"/>
        <v/>
      </c>
    </row>
    <row r="136" spans="1:10" ht="69" customHeight="1">
      <c r="A136" s="2"/>
      <c r="B136" s="2" t="s">
        <v>141</v>
      </c>
      <c r="C136" s="6">
        <f>ROUND('Исходные цены'!B132/(1-'Исходные цены'!$B$2),2)</f>
        <v>430</v>
      </c>
      <c r="D136" s="6">
        <f t="shared" si="18"/>
        <v>387</v>
      </c>
      <c r="E136" s="6">
        <f t="shared" si="19"/>
        <v>365.5</v>
      </c>
      <c r="F136" s="6">
        <f t="shared" si="20"/>
        <v>344</v>
      </c>
      <c r="G136" s="6">
        <f t="shared" si="21"/>
        <v>322.5</v>
      </c>
      <c r="H136" s="7"/>
      <c r="I136" s="6">
        <f t="shared" si="22"/>
        <v>430</v>
      </c>
      <c r="J136" s="6" t="str">
        <f t="shared" si="23"/>
        <v/>
      </c>
    </row>
    <row r="137" spans="1:10" ht="69" customHeight="1">
      <c r="A137" s="2"/>
      <c r="B137" s="2" t="s">
        <v>142</v>
      </c>
      <c r="C137" s="6">
        <f>ROUND('Исходные цены'!B133/(1-'Исходные цены'!$B$2),2)</f>
        <v>450</v>
      </c>
      <c r="D137" s="6">
        <f t="shared" ref="D137:D168" si="24">ROUND(C137*(1-10%),2)</f>
        <v>405</v>
      </c>
      <c r="E137" s="6">
        <f t="shared" ref="E137:E166" si="25">ROUND(C137*(1-15%),2)</f>
        <v>382.5</v>
      </c>
      <c r="F137" s="6">
        <f t="shared" ref="F137:F166" si="26">ROUND(C137*(1-20%),2)</f>
        <v>360</v>
      </c>
      <c r="G137" s="6">
        <f t="shared" ref="G137:G166" si="27">ROUND(C137*(1-25%),2)</f>
        <v>337.5</v>
      </c>
      <c r="H137" s="7"/>
      <c r="I137" s="6">
        <f t="shared" ref="I137:I166" si="28">ROUND(C137*(1-$E$4),2)</f>
        <v>450</v>
      </c>
      <c r="J137" s="6" t="str">
        <f t="shared" ref="J137:J168" si="29">IF(H137="","",I137*H137)</f>
        <v/>
      </c>
    </row>
    <row r="138" spans="1:10" ht="69" customHeight="1">
      <c r="A138" s="2"/>
      <c r="B138" s="2" t="s">
        <v>143</v>
      </c>
      <c r="C138" s="6">
        <f>ROUND('Исходные цены'!B134/(1-'Исходные цены'!$B$2),2)</f>
        <v>430</v>
      </c>
      <c r="D138" s="6">
        <f t="shared" si="24"/>
        <v>387</v>
      </c>
      <c r="E138" s="6">
        <f t="shared" si="25"/>
        <v>365.5</v>
      </c>
      <c r="F138" s="6">
        <f t="shared" si="26"/>
        <v>344</v>
      </c>
      <c r="G138" s="6">
        <f t="shared" si="27"/>
        <v>322.5</v>
      </c>
      <c r="H138" s="7"/>
      <c r="I138" s="6">
        <f t="shared" si="28"/>
        <v>430</v>
      </c>
      <c r="J138" s="6" t="str">
        <f t="shared" si="29"/>
        <v/>
      </c>
    </row>
    <row r="139" spans="1:10" ht="69" customHeight="1">
      <c r="A139" s="2"/>
      <c r="B139" s="2" t="s">
        <v>144</v>
      </c>
      <c r="C139" s="6">
        <f>ROUND('Исходные цены'!B135/(1-'Исходные цены'!$B$2),2)</f>
        <v>450</v>
      </c>
      <c r="D139" s="6">
        <f t="shared" si="24"/>
        <v>405</v>
      </c>
      <c r="E139" s="6">
        <f t="shared" si="25"/>
        <v>382.5</v>
      </c>
      <c r="F139" s="6">
        <f t="shared" si="26"/>
        <v>360</v>
      </c>
      <c r="G139" s="6">
        <f t="shared" si="27"/>
        <v>337.5</v>
      </c>
      <c r="H139" s="7"/>
      <c r="I139" s="6">
        <f t="shared" si="28"/>
        <v>450</v>
      </c>
      <c r="J139" s="6" t="str">
        <f t="shared" si="29"/>
        <v/>
      </c>
    </row>
    <row r="140" spans="1:10" ht="69" customHeight="1">
      <c r="A140" s="2"/>
      <c r="B140" s="2" t="s">
        <v>145</v>
      </c>
      <c r="C140" s="6">
        <f>ROUND('Исходные цены'!B136/(1-'Исходные цены'!$B$2),2)</f>
        <v>120</v>
      </c>
      <c r="D140" s="6">
        <f t="shared" si="24"/>
        <v>108</v>
      </c>
      <c r="E140" s="6">
        <f t="shared" si="25"/>
        <v>102</v>
      </c>
      <c r="F140" s="6">
        <f t="shared" si="26"/>
        <v>96</v>
      </c>
      <c r="G140" s="6">
        <f t="shared" si="27"/>
        <v>90</v>
      </c>
      <c r="H140" s="7"/>
      <c r="I140" s="6">
        <f t="shared" si="28"/>
        <v>120</v>
      </c>
      <c r="J140" s="6" t="str">
        <f t="shared" si="29"/>
        <v/>
      </c>
    </row>
    <row r="141" spans="1:10" ht="69" customHeight="1">
      <c r="A141" s="2"/>
      <c r="B141" s="2" t="s">
        <v>146</v>
      </c>
      <c r="C141" s="6">
        <f>ROUND('Исходные цены'!B137/(1-'Исходные цены'!$B$2),2)</f>
        <v>120</v>
      </c>
      <c r="D141" s="6">
        <f t="shared" si="24"/>
        <v>108</v>
      </c>
      <c r="E141" s="6">
        <f t="shared" si="25"/>
        <v>102</v>
      </c>
      <c r="F141" s="6">
        <f t="shared" si="26"/>
        <v>96</v>
      </c>
      <c r="G141" s="6">
        <f t="shared" si="27"/>
        <v>90</v>
      </c>
      <c r="H141" s="7"/>
      <c r="I141" s="6">
        <f t="shared" si="28"/>
        <v>120</v>
      </c>
      <c r="J141" s="6" t="str">
        <f t="shared" si="29"/>
        <v/>
      </c>
    </row>
    <row r="142" spans="1:10" ht="69" customHeight="1">
      <c r="A142" s="2"/>
      <c r="B142" s="2" t="s">
        <v>147</v>
      </c>
      <c r="C142" s="6">
        <f>ROUND('Исходные цены'!B138/(1-'Исходные цены'!$B$2),2)</f>
        <v>120</v>
      </c>
      <c r="D142" s="6">
        <f t="shared" si="24"/>
        <v>108</v>
      </c>
      <c r="E142" s="6">
        <f t="shared" si="25"/>
        <v>102</v>
      </c>
      <c r="F142" s="6">
        <f t="shared" si="26"/>
        <v>96</v>
      </c>
      <c r="G142" s="6">
        <f t="shared" si="27"/>
        <v>90</v>
      </c>
      <c r="H142" s="7"/>
      <c r="I142" s="6">
        <f t="shared" si="28"/>
        <v>120</v>
      </c>
      <c r="J142" s="6" t="str">
        <f t="shared" si="29"/>
        <v/>
      </c>
    </row>
    <row r="143" spans="1:10" ht="69" customHeight="1">
      <c r="A143" s="2"/>
      <c r="B143" s="2" t="s">
        <v>148</v>
      </c>
      <c r="C143" s="6">
        <f>ROUND('Исходные цены'!B139/(1-'Исходные цены'!$B$2),2)</f>
        <v>430</v>
      </c>
      <c r="D143" s="6">
        <f t="shared" si="24"/>
        <v>387</v>
      </c>
      <c r="E143" s="6">
        <f t="shared" si="25"/>
        <v>365.5</v>
      </c>
      <c r="F143" s="6">
        <f t="shared" si="26"/>
        <v>344</v>
      </c>
      <c r="G143" s="6">
        <f t="shared" si="27"/>
        <v>322.5</v>
      </c>
      <c r="H143" s="7"/>
      <c r="I143" s="6">
        <f t="shared" si="28"/>
        <v>430</v>
      </c>
      <c r="J143" s="6" t="str">
        <f t="shared" si="29"/>
        <v/>
      </c>
    </row>
    <row r="144" spans="1:10" ht="69" customHeight="1">
      <c r="A144" s="2"/>
      <c r="B144" s="2" t="s">
        <v>149</v>
      </c>
      <c r="C144" s="6">
        <f>ROUND('Исходные цены'!B140/(1-'Исходные цены'!$B$2),2)</f>
        <v>430</v>
      </c>
      <c r="D144" s="6">
        <f t="shared" si="24"/>
        <v>387</v>
      </c>
      <c r="E144" s="6">
        <f t="shared" si="25"/>
        <v>365.5</v>
      </c>
      <c r="F144" s="6">
        <f t="shared" si="26"/>
        <v>344</v>
      </c>
      <c r="G144" s="6">
        <f t="shared" si="27"/>
        <v>322.5</v>
      </c>
      <c r="H144" s="7"/>
      <c r="I144" s="6">
        <f t="shared" si="28"/>
        <v>430</v>
      </c>
      <c r="J144" s="6" t="str">
        <f t="shared" si="29"/>
        <v/>
      </c>
    </row>
    <row r="145" spans="1:10" ht="69" customHeight="1">
      <c r="A145" s="2"/>
      <c r="B145" s="2" t="s">
        <v>150</v>
      </c>
      <c r="C145" s="6">
        <f>ROUND('Исходные цены'!B141/(1-'Исходные цены'!$B$2),2)</f>
        <v>430</v>
      </c>
      <c r="D145" s="6">
        <f t="shared" si="24"/>
        <v>387</v>
      </c>
      <c r="E145" s="6">
        <f t="shared" si="25"/>
        <v>365.5</v>
      </c>
      <c r="F145" s="6">
        <f t="shared" si="26"/>
        <v>344</v>
      </c>
      <c r="G145" s="6">
        <f t="shared" si="27"/>
        <v>322.5</v>
      </c>
      <c r="H145" s="7"/>
      <c r="I145" s="6">
        <f t="shared" si="28"/>
        <v>430</v>
      </c>
      <c r="J145" s="6" t="str">
        <f t="shared" si="29"/>
        <v/>
      </c>
    </row>
    <row r="146" spans="1:10" ht="69" customHeight="1">
      <c r="A146" s="2"/>
      <c r="B146" s="2" t="s">
        <v>150</v>
      </c>
      <c r="C146" s="6">
        <f>ROUND('Исходные цены'!B142/(1-'Исходные цены'!$B$2),2)</f>
        <v>430</v>
      </c>
      <c r="D146" s="6">
        <f t="shared" si="24"/>
        <v>387</v>
      </c>
      <c r="E146" s="6">
        <f t="shared" si="25"/>
        <v>365.5</v>
      </c>
      <c r="F146" s="6">
        <f t="shared" si="26"/>
        <v>344</v>
      </c>
      <c r="G146" s="6">
        <f t="shared" si="27"/>
        <v>322.5</v>
      </c>
      <c r="H146" s="7"/>
      <c r="I146" s="6">
        <f t="shared" si="28"/>
        <v>430</v>
      </c>
      <c r="J146" s="6" t="str">
        <f t="shared" si="29"/>
        <v/>
      </c>
    </row>
    <row r="147" spans="1:10" ht="69" customHeight="1">
      <c r="A147" s="2"/>
      <c r="B147" s="2" t="s">
        <v>151</v>
      </c>
      <c r="C147" s="6">
        <f>ROUND('Исходные цены'!B143/(1-'Исходные цены'!$B$2),2)</f>
        <v>430</v>
      </c>
      <c r="D147" s="6">
        <f t="shared" si="24"/>
        <v>387</v>
      </c>
      <c r="E147" s="6">
        <f t="shared" si="25"/>
        <v>365.5</v>
      </c>
      <c r="F147" s="6">
        <f t="shared" si="26"/>
        <v>344</v>
      </c>
      <c r="G147" s="6">
        <f t="shared" si="27"/>
        <v>322.5</v>
      </c>
      <c r="H147" s="7"/>
      <c r="I147" s="6">
        <f t="shared" si="28"/>
        <v>430</v>
      </c>
      <c r="J147" s="6" t="str">
        <f t="shared" si="29"/>
        <v/>
      </c>
    </row>
    <row r="148" spans="1:10" ht="69" customHeight="1">
      <c r="A148" s="2"/>
      <c r="B148" s="2" t="s">
        <v>152</v>
      </c>
      <c r="C148" s="6">
        <f>ROUND('Исходные цены'!B144/(1-'Исходные цены'!$B$2),2)</f>
        <v>430</v>
      </c>
      <c r="D148" s="6">
        <f t="shared" si="24"/>
        <v>387</v>
      </c>
      <c r="E148" s="6">
        <f t="shared" si="25"/>
        <v>365.5</v>
      </c>
      <c r="F148" s="6">
        <f t="shared" si="26"/>
        <v>344</v>
      </c>
      <c r="G148" s="6">
        <f t="shared" si="27"/>
        <v>322.5</v>
      </c>
      <c r="H148" s="7"/>
      <c r="I148" s="6">
        <f t="shared" si="28"/>
        <v>430</v>
      </c>
      <c r="J148" s="6" t="str">
        <f t="shared" si="29"/>
        <v/>
      </c>
    </row>
    <row r="149" spans="1:10" ht="69" customHeight="1">
      <c r="A149" s="2"/>
      <c r="B149" s="2" t="s">
        <v>153</v>
      </c>
      <c r="C149" s="6">
        <f>ROUND('Исходные цены'!B145/(1-'Исходные цены'!$B$2),2)</f>
        <v>430</v>
      </c>
      <c r="D149" s="6">
        <f t="shared" si="24"/>
        <v>387</v>
      </c>
      <c r="E149" s="6">
        <f t="shared" si="25"/>
        <v>365.5</v>
      </c>
      <c r="F149" s="6">
        <f t="shared" si="26"/>
        <v>344</v>
      </c>
      <c r="G149" s="6">
        <f t="shared" si="27"/>
        <v>322.5</v>
      </c>
      <c r="H149" s="7"/>
      <c r="I149" s="6">
        <f t="shared" si="28"/>
        <v>430</v>
      </c>
      <c r="J149" s="6" t="str">
        <f t="shared" si="29"/>
        <v/>
      </c>
    </row>
    <row r="150" spans="1:10" ht="69" customHeight="1">
      <c r="A150" s="2"/>
      <c r="B150" s="2" t="s">
        <v>154</v>
      </c>
      <c r="C150" s="6">
        <f>ROUND('Исходные цены'!B146/(1-'Исходные цены'!$B$2),2)</f>
        <v>600</v>
      </c>
      <c r="D150" s="6">
        <f t="shared" si="24"/>
        <v>540</v>
      </c>
      <c r="E150" s="6">
        <f t="shared" si="25"/>
        <v>510</v>
      </c>
      <c r="F150" s="6">
        <f t="shared" si="26"/>
        <v>480</v>
      </c>
      <c r="G150" s="6">
        <f t="shared" si="27"/>
        <v>450</v>
      </c>
      <c r="H150" s="7"/>
      <c r="I150" s="6">
        <f t="shared" si="28"/>
        <v>600</v>
      </c>
      <c r="J150" s="6" t="str">
        <f t="shared" si="29"/>
        <v/>
      </c>
    </row>
    <row r="151" spans="1:10" ht="69" customHeight="1">
      <c r="A151" s="2"/>
      <c r="B151" s="2" t="s">
        <v>155</v>
      </c>
      <c r="C151" s="6">
        <f>ROUND('Исходные цены'!B147/(1-'Исходные цены'!$B$2),2)</f>
        <v>490</v>
      </c>
      <c r="D151" s="6">
        <f t="shared" si="24"/>
        <v>441</v>
      </c>
      <c r="E151" s="6">
        <f t="shared" si="25"/>
        <v>416.5</v>
      </c>
      <c r="F151" s="6">
        <f t="shared" si="26"/>
        <v>392</v>
      </c>
      <c r="G151" s="6">
        <f t="shared" si="27"/>
        <v>367.5</v>
      </c>
      <c r="H151" s="7"/>
      <c r="I151" s="6">
        <f t="shared" si="28"/>
        <v>490</v>
      </c>
      <c r="J151" s="6" t="str">
        <f t="shared" si="29"/>
        <v/>
      </c>
    </row>
    <row r="152" spans="1:10" ht="69" customHeight="1">
      <c r="A152" s="2"/>
      <c r="B152" s="2" t="s">
        <v>156</v>
      </c>
      <c r="C152" s="6">
        <f>ROUND('Исходные цены'!B148/(1-'Исходные цены'!$B$2),2)</f>
        <v>600</v>
      </c>
      <c r="D152" s="6">
        <f t="shared" si="24"/>
        <v>540</v>
      </c>
      <c r="E152" s="6">
        <f t="shared" si="25"/>
        <v>510</v>
      </c>
      <c r="F152" s="6">
        <f t="shared" si="26"/>
        <v>480</v>
      </c>
      <c r="G152" s="6">
        <f t="shared" si="27"/>
        <v>450</v>
      </c>
      <c r="H152" s="7"/>
      <c r="I152" s="6">
        <f t="shared" si="28"/>
        <v>600</v>
      </c>
      <c r="J152" s="6" t="str">
        <f t="shared" si="29"/>
        <v/>
      </c>
    </row>
    <row r="153" spans="1:10" ht="69" customHeight="1">
      <c r="A153" s="2"/>
      <c r="B153" s="2" t="s">
        <v>157</v>
      </c>
      <c r="C153" s="6">
        <f>ROUND('Исходные цены'!B149/(1-'Исходные цены'!$B$2),2)</f>
        <v>490</v>
      </c>
      <c r="D153" s="6">
        <f t="shared" si="24"/>
        <v>441</v>
      </c>
      <c r="E153" s="6">
        <f t="shared" si="25"/>
        <v>416.5</v>
      </c>
      <c r="F153" s="6">
        <f t="shared" si="26"/>
        <v>392</v>
      </c>
      <c r="G153" s="6">
        <f t="shared" si="27"/>
        <v>367.5</v>
      </c>
      <c r="H153" s="7"/>
      <c r="I153" s="6">
        <f t="shared" si="28"/>
        <v>490</v>
      </c>
      <c r="J153" s="6" t="str">
        <f t="shared" si="29"/>
        <v/>
      </c>
    </row>
    <row r="154" spans="1:10" ht="69" customHeight="1">
      <c r="A154" s="2"/>
      <c r="B154" s="2" t="s">
        <v>158</v>
      </c>
      <c r="C154" s="6">
        <f>ROUND('Исходные цены'!B150/(1-'Исходные цены'!$B$2),2)</f>
        <v>490</v>
      </c>
      <c r="D154" s="6">
        <f t="shared" si="24"/>
        <v>441</v>
      </c>
      <c r="E154" s="6">
        <f t="shared" si="25"/>
        <v>416.5</v>
      </c>
      <c r="F154" s="6">
        <f t="shared" si="26"/>
        <v>392</v>
      </c>
      <c r="G154" s="6">
        <f t="shared" si="27"/>
        <v>367.5</v>
      </c>
      <c r="H154" s="7"/>
      <c r="I154" s="6">
        <f t="shared" si="28"/>
        <v>490</v>
      </c>
      <c r="J154" s="6" t="str">
        <f t="shared" si="29"/>
        <v/>
      </c>
    </row>
    <row r="155" spans="1:10" ht="69" customHeight="1">
      <c r="A155" s="2"/>
      <c r="B155" s="2" t="s">
        <v>159</v>
      </c>
      <c r="C155" s="6">
        <f>ROUND('Исходные цены'!B151/(1-'Исходные цены'!$B$2),2)</f>
        <v>590</v>
      </c>
      <c r="D155" s="6">
        <f t="shared" si="24"/>
        <v>531</v>
      </c>
      <c r="E155" s="6">
        <f t="shared" si="25"/>
        <v>501.5</v>
      </c>
      <c r="F155" s="6">
        <f t="shared" si="26"/>
        <v>472</v>
      </c>
      <c r="G155" s="6">
        <f t="shared" si="27"/>
        <v>442.5</v>
      </c>
      <c r="H155" s="7"/>
      <c r="I155" s="6">
        <f t="shared" si="28"/>
        <v>590</v>
      </c>
      <c r="J155" s="6" t="str">
        <f t="shared" si="29"/>
        <v/>
      </c>
    </row>
    <row r="156" spans="1:10" ht="69" customHeight="1">
      <c r="A156" s="2"/>
      <c r="B156" s="2" t="s">
        <v>160</v>
      </c>
      <c r="C156" s="6">
        <f>ROUND('Исходные цены'!B152/(1-'Исходные цены'!$B$2),2)</f>
        <v>590</v>
      </c>
      <c r="D156" s="6">
        <f t="shared" si="24"/>
        <v>531</v>
      </c>
      <c r="E156" s="6">
        <f t="shared" si="25"/>
        <v>501.5</v>
      </c>
      <c r="F156" s="6">
        <f t="shared" si="26"/>
        <v>472</v>
      </c>
      <c r="G156" s="6">
        <f t="shared" si="27"/>
        <v>442.5</v>
      </c>
      <c r="H156" s="7"/>
      <c r="I156" s="6">
        <f t="shared" si="28"/>
        <v>590</v>
      </c>
      <c r="J156" s="6" t="str">
        <f t="shared" si="29"/>
        <v/>
      </c>
    </row>
    <row r="157" spans="1:10" ht="69" customHeight="1">
      <c r="A157" s="2"/>
      <c r="B157" s="2" t="s">
        <v>161</v>
      </c>
      <c r="C157" s="6">
        <f>ROUND('Исходные цены'!B153/(1-'Исходные цены'!$B$2),2)</f>
        <v>450</v>
      </c>
      <c r="D157" s="6">
        <f t="shared" si="24"/>
        <v>405</v>
      </c>
      <c r="E157" s="6">
        <f t="shared" si="25"/>
        <v>382.5</v>
      </c>
      <c r="F157" s="6">
        <f t="shared" si="26"/>
        <v>360</v>
      </c>
      <c r="G157" s="6">
        <f t="shared" si="27"/>
        <v>337.5</v>
      </c>
      <c r="H157" s="7"/>
      <c r="I157" s="6">
        <f t="shared" si="28"/>
        <v>450</v>
      </c>
      <c r="J157" s="6" t="str">
        <f t="shared" si="29"/>
        <v/>
      </c>
    </row>
    <row r="158" spans="1:10" ht="69" customHeight="1">
      <c r="A158" s="2"/>
      <c r="B158" s="2" t="s">
        <v>162</v>
      </c>
      <c r="C158" s="6">
        <f>ROUND('Исходные цены'!B154/(1-'Исходные цены'!$B$2),2)</f>
        <v>990</v>
      </c>
      <c r="D158" s="6">
        <f t="shared" si="24"/>
        <v>891</v>
      </c>
      <c r="E158" s="6">
        <f t="shared" si="25"/>
        <v>841.5</v>
      </c>
      <c r="F158" s="6">
        <f t="shared" si="26"/>
        <v>792</v>
      </c>
      <c r="G158" s="6">
        <f t="shared" si="27"/>
        <v>742.5</v>
      </c>
      <c r="H158" s="7"/>
      <c r="I158" s="6">
        <f t="shared" si="28"/>
        <v>990</v>
      </c>
      <c r="J158" s="6" t="str">
        <f t="shared" si="29"/>
        <v/>
      </c>
    </row>
    <row r="159" spans="1:10" ht="69" customHeight="1">
      <c r="A159" s="2"/>
      <c r="B159" s="2" t="s">
        <v>163</v>
      </c>
      <c r="C159" s="6">
        <f>ROUND('Исходные цены'!B155/(1-'Исходные цены'!$B$2),2)</f>
        <v>600</v>
      </c>
      <c r="D159" s="6">
        <f t="shared" si="24"/>
        <v>540</v>
      </c>
      <c r="E159" s="6">
        <f t="shared" si="25"/>
        <v>510</v>
      </c>
      <c r="F159" s="6">
        <f t="shared" si="26"/>
        <v>480</v>
      </c>
      <c r="G159" s="6">
        <f t="shared" si="27"/>
        <v>450</v>
      </c>
      <c r="H159" s="7"/>
      <c r="I159" s="6">
        <f t="shared" si="28"/>
        <v>600</v>
      </c>
      <c r="J159" s="6" t="str">
        <f t="shared" si="29"/>
        <v/>
      </c>
    </row>
    <row r="160" spans="1:10" ht="69" customHeight="1">
      <c r="A160" s="2"/>
      <c r="B160" s="2" t="s">
        <v>164</v>
      </c>
      <c r="C160" s="6">
        <f>ROUND('Исходные цены'!B156/(1-'Исходные цены'!$B$2),2)</f>
        <v>600</v>
      </c>
      <c r="D160" s="6">
        <f t="shared" si="24"/>
        <v>540</v>
      </c>
      <c r="E160" s="6">
        <f t="shared" si="25"/>
        <v>510</v>
      </c>
      <c r="F160" s="6">
        <f t="shared" si="26"/>
        <v>480</v>
      </c>
      <c r="G160" s="6">
        <f t="shared" si="27"/>
        <v>450</v>
      </c>
      <c r="H160" s="7"/>
      <c r="I160" s="6">
        <f t="shared" si="28"/>
        <v>600</v>
      </c>
      <c r="J160" s="6" t="str">
        <f t="shared" si="29"/>
        <v/>
      </c>
    </row>
    <row r="161" spans="1:10" ht="69" customHeight="1">
      <c r="A161" s="2"/>
      <c r="B161" s="2" t="s">
        <v>165</v>
      </c>
      <c r="C161" s="6">
        <f>ROUND('Исходные цены'!B157/(1-'Исходные цены'!$B$2),2)</f>
        <v>600</v>
      </c>
      <c r="D161" s="6">
        <f t="shared" si="24"/>
        <v>540</v>
      </c>
      <c r="E161" s="6">
        <f t="shared" si="25"/>
        <v>510</v>
      </c>
      <c r="F161" s="6">
        <f t="shared" si="26"/>
        <v>480</v>
      </c>
      <c r="G161" s="6">
        <f t="shared" si="27"/>
        <v>450</v>
      </c>
      <c r="H161" s="7"/>
      <c r="I161" s="6">
        <f t="shared" si="28"/>
        <v>600</v>
      </c>
      <c r="J161" s="6" t="str">
        <f t="shared" si="29"/>
        <v/>
      </c>
    </row>
    <row r="162" spans="1:10" ht="69" customHeight="1">
      <c r="A162" s="2"/>
      <c r="B162" s="2" t="s">
        <v>166</v>
      </c>
      <c r="C162" s="6">
        <f>ROUND('Исходные цены'!B158/(1-'Исходные цены'!$B$2),2)</f>
        <v>600</v>
      </c>
      <c r="D162" s="6">
        <f t="shared" si="24"/>
        <v>540</v>
      </c>
      <c r="E162" s="6">
        <f t="shared" si="25"/>
        <v>510</v>
      </c>
      <c r="F162" s="6">
        <f t="shared" si="26"/>
        <v>480</v>
      </c>
      <c r="G162" s="6">
        <f t="shared" si="27"/>
        <v>450</v>
      </c>
      <c r="H162" s="7"/>
      <c r="I162" s="6">
        <f t="shared" si="28"/>
        <v>600</v>
      </c>
      <c r="J162" s="6" t="str">
        <f t="shared" si="29"/>
        <v/>
      </c>
    </row>
    <row r="163" spans="1:10" ht="69" customHeight="1">
      <c r="A163" s="2"/>
      <c r="B163" s="2" t="s">
        <v>167</v>
      </c>
      <c r="C163" s="6">
        <f>ROUND('Исходные цены'!B159/(1-'Исходные цены'!$B$2),2)</f>
        <v>600</v>
      </c>
      <c r="D163" s="6">
        <f t="shared" si="24"/>
        <v>540</v>
      </c>
      <c r="E163" s="6">
        <f t="shared" si="25"/>
        <v>510</v>
      </c>
      <c r="F163" s="6">
        <f t="shared" si="26"/>
        <v>480</v>
      </c>
      <c r="G163" s="6">
        <f t="shared" si="27"/>
        <v>450</v>
      </c>
      <c r="H163" s="7"/>
      <c r="I163" s="6">
        <f t="shared" si="28"/>
        <v>600</v>
      </c>
      <c r="J163" s="6" t="str">
        <f t="shared" si="29"/>
        <v/>
      </c>
    </row>
    <row r="164" spans="1:10" ht="69" customHeight="1">
      <c r="A164" s="2"/>
      <c r="B164" s="2" t="s">
        <v>168</v>
      </c>
      <c r="C164" s="6">
        <f>ROUND('Исходные цены'!B160/(1-'Исходные цены'!$B$2),2)</f>
        <v>600</v>
      </c>
      <c r="D164" s="6">
        <f t="shared" si="24"/>
        <v>540</v>
      </c>
      <c r="E164" s="6">
        <f t="shared" si="25"/>
        <v>510</v>
      </c>
      <c r="F164" s="6">
        <f t="shared" si="26"/>
        <v>480</v>
      </c>
      <c r="G164" s="6">
        <f t="shared" si="27"/>
        <v>450</v>
      </c>
      <c r="H164" s="7"/>
      <c r="I164" s="6">
        <f t="shared" si="28"/>
        <v>600</v>
      </c>
      <c r="J164" s="6" t="str">
        <f t="shared" si="29"/>
        <v/>
      </c>
    </row>
    <row r="165" spans="1:10" ht="69" customHeight="1">
      <c r="A165" s="2"/>
      <c r="B165" s="2" t="s">
        <v>169</v>
      </c>
      <c r="C165" s="6">
        <f>ROUND('Исходные цены'!B161/(1-'Исходные цены'!$B$2),2)</f>
        <v>600</v>
      </c>
      <c r="D165" s="6">
        <f t="shared" si="24"/>
        <v>540</v>
      </c>
      <c r="E165" s="6">
        <f t="shared" si="25"/>
        <v>510</v>
      </c>
      <c r="F165" s="6">
        <f t="shared" si="26"/>
        <v>480</v>
      </c>
      <c r="G165" s="6">
        <f t="shared" si="27"/>
        <v>450</v>
      </c>
      <c r="H165" s="7"/>
      <c r="I165" s="6">
        <f t="shared" si="28"/>
        <v>600</v>
      </c>
      <c r="J165" s="6" t="str">
        <f t="shared" si="29"/>
        <v/>
      </c>
    </row>
    <row r="166" spans="1:10" ht="69" customHeight="1">
      <c r="A166" s="2"/>
      <c r="B166" s="2" t="s">
        <v>170</v>
      </c>
      <c r="C166" s="6">
        <f>ROUND('Исходные цены'!B162/(1-'Исходные цены'!$B$2),2)</f>
        <v>430</v>
      </c>
      <c r="D166" s="6">
        <f t="shared" si="24"/>
        <v>387</v>
      </c>
      <c r="E166" s="6">
        <f t="shared" si="25"/>
        <v>365.5</v>
      </c>
      <c r="F166" s="6">
        <f t="shared" si="26"/>
        <v>344</v>
      </c>
      <c r="G166" s="6">
        <f t="shared" si="27"/>
        <v>322.5</v>
      </c>
      <c r="H166" s="7"/>
      <c r="I166" s="6">
        <f t="shared" si="28"/>
        <v>430</v>
      </c>
      <c r="J166" s="6" t="str">
        <f t="shared" si="29"/>
        <v/>
      </c>
    </row>
  </sheetData>
  <mergeCells count="5">
    <mergeCell ref="A1:J1"/>
    <mergeCell ref="A2:J2"/>
    <mergeCell ref="A3:J3"/>
    <mergeCell ref="A4:B4"/>
    <mergeCell ref="A5:J5"/>
  </mergeCells>
  <dataValidations count="1">
    <dataValidation type="whole" operator="greaterThanOrEqual" sqref="H9:H166" xr:uid="{00000000-0002-0000-0000-000000000000}">
      <formula1>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2"/>
  <sheetViews>
    <sheetView showGridLines="0" workbookViewId="0">
      <pane ySplit="4" topLeftCell="A5" activePane="bottomLeft" state="frozen"/>
      <selection pane="bottomLeft"/>
    </sheetView>
  </sheetViews>
  <sheetFormatPr defaultRowHeight="14.25"/>
  <cols>
    <col min="1" max="1" width="60" customWidth="1"/>
    <col min="2" max="2" width="25.5" customWidth="1"/>
  </cols>
  <sheetData>
    <row r="1" spans="1:2">
      <c r="A1" s="2" t="s">
        <v>171</v>
      </c>
      <c r="B1" s="2" t="s">
        <v>172</v>
      </c>
    </row>
    <row r="2" spans="1:2">
      <c r="A2" s="2" t="s">
        <v>173</v>
      </c>
      <c r="B2" s="3">
        <v>0.15</v>
      </c>
    </row>
    <row r="3" spans="1:2">
      <c r="A3" s="2"/>
      <c r="B3" s="2"/>
    </row>
    <row r="4" spans="1:2" ht="15">
      <c r="A4" s="4" t="s">
        <v>7</v>
      </c>
      <c r="B4" s="4" t="s">
        <v>174</v>
      </c>
    </row>
    <row r="5" spans="1:2" ht="48" customHeight="1">
      <c r="A5" s="2" t="s">
        <v>16</v>
      </c>
      <c r="B5" s="10">
        <v>680</v>
      </c>
    </row>
    <row r="6" spans="1:2" ht="48" customHeight="1">
      <c r="A6" s="2" t="s">
        <v>17</v>
      </c>
      <c r="B6" s="10">
        <v>935</v>
      </c>
    </row>
    <row r="7" spans="1:2" ht="48" customHeight="1">
      <c r="A7" s="2" t="s">
        <v>18</v>
      </c>
      <c r="B7" s="10">
        <v>935</v>
      </c>
    </row>
    <row r="8" spans="1:2" ht="48" customHeight="1">
      <c r="A8" s="2" t="s">
        <v>19</v>
      </c>
      <c r="B8" s="10">
        <v>595</v>
      </c>
    </row>
    <row r="9" spans="1:2" ht="48" customHeight="1">
      <c r="A9" s="2" t="s">
        <v>20</v>
      </c>
      <c r="B9" s="10">
        <v>935</v>
      </c>
    </row>
    <row r="10" spans="1:2" ht="48" customHeight="1">
      <c r="A10" s="2" t="s">
        <v>21</v>
      </c>
      <c r="B10" s="10">
        <v>935</v>
      </c>
    </row>
    <row r="11" spans="1:2" ht="48" customHeight="1">
      <c r="A11" s="2" t="s">
        <v>22</v>
      </c>
      <c r="B11" s="10">
        <v>595</v>
      </c>
    </row>
    <row r="12" spans="1:2" ht="48" customHeight="1">
      <c r="A12" s="2" t="s">
        <v>23</v>
      </c>
      <c r="B12" s="10">
        <v>42.5</v>
      </c>
    </row>
    <row r="13" spans="1:2" ht="48" customHeight="1">
      <c r="A13" s="2" t="s">
        <v>24</v>
      </c>
      <c r="B13" s="10">
        <v>42.5</v>
      </c>
    </row>
    <row r="14" spans="1:2" ht="48" customHeight="1">
      <c r="A14" s="2" t="s">
        <v>25</v>
      </c>
      <c r="B14" s="10">
        <v>42.5</v>
      </c>
    </row>
    <row r="15" spans="1:2" ht="48" customHeight="1">
      <c r="A15" s="2" t="s">
        <v>26</v>
      </c>
      <c r="B15" s="10">
        <v>42.5</v>
      </c>
    </row>
    <row r="16" spans="1:2" ht="48" customHeight="1">
      <c r="A16" s="2" t="s">
        <v>27</v>
      </c>
      <c r="B16" s="10">
        <v>38.25</v>
      </c>
    </row>
    <row r="17" spans="1:2" ht="48" customHeight="1">
      <c r="A17" s="2" t="s">
        <v>28</v>
      </c>
      <c r="B17" s="10">
        <v>850</v>
      </c>
    </row>
    <row r="18" spans="1:2" ht="48" customHeight="1">
      <c r="A18" s="2" t="s">
        <v>29</v>
      </c>
      <c r="B18" s="10">
        <v>935</v>
      </c>
    </row>
    <row r="19" spans="1:2" ht="48" customHeight="1">
      <c r="A19" s="2" t="s">
        <v>30</v>
      </c>
      <c r="B19" s="10">
        <v>595</v>
      </c>
    </row>
    <row r="20" spans="1:2" ht="48" customHeight="1">
      <c r="A20" s="2" t="s">
        <v>31</v>
      </c>
      <c r="B20" s="10">
        <v>935</v>
      </c>
    </row>
    <row r="21" spans="1:2" ht="48" customHeight="1">
      <c r="A21" s="2" t="s">
        <v>32</v>
      </c>
      <c r="B21" s="10">
        <v>595</v>
      </c>
    </row>
    <row r="22" spans="1:2" ht="48" customHeight="1">
      <c r="A22" s="2" t="s">
        <v>33</v>
      </c>
      <c r="B22" s="10">
        <v>935</v>
      </c>
    </row>
    <row r="23" spans="1:2" ht="48" customHeight="1">
      <c r="A23" s="2" t="s">
        <v>34</v>
      </c>
      <c r="B23" s="10">
        <v>42.5</v>
      </c>
    </row>
    <row r="24" spans="1:2" ht="48" customHeight="1">
      <c r="A24" s="2" t="s">
        <v>35</v>
      </c>
      <c r="B24" s="10">
        <v>595</v>
      </c>
    </row>
    <row r="25" spans="1:2" ht="48" customHeight="1">
      <c r="A25" s="2" t="s">
        <v>36</v>
      </c>
      <c r="B25" s="10">
        <v>935</v>
      </c>
    </row>
    <row r="26" spans="1:2" ht="48" customHeight="1">
      <c r="A26" s="2" t="s">
        <v>38</v>
      </c>
      <c r="B26" s="10">
        <v>595</v>
      </c>
    </row>
    <row r="27" spans="1:2" ht="48" customHeight="1">
      <c r="A27" s="2" t="s">
        <v>39</v>
      </c>
      <c r="B27" s="10">
        <v>42.5</v>
      </c>
    </row>
    <row r="28" spans="1:2" ht="48" customHeight="1">
      <c r="A28" s="2" t="s">
        <v>40</v>
      </c>
      <c r="B28" s="10">
        <v>595</v>
      </c>
    </row>
    <row r="29" spans="1:2" ht="48" customHeight="1">
      <c r="A29" s="2" t="s">
        <v>41</v>
      </c>
      <c r="B29" s="10">
        <v>935</v>
      </c>
    </row>
    <row r="30" spans="1:2" ht="48" customHeight="1">
      <c r="A30" s="2" t="s">
        <v>42</v>
      </c>
      <c r="B30" s="10">
        <v>42.5</v>
      </c>
    </row>
    <row r="31" spans="1:2" ht="48" customHeight="1">
      <c r="A31" s="2" t="s">
        <v>43</v>
      </c>
      <c r="B31" s="10">
        <v>297.5</v>
      </c>
    </row>
    <row r="32" spans="1:2" ht="48" customHeight="1">
      <c r="A32" s="2" t="s">
        <v>44</v>
      </c>
      <c r="B32" s="10">
        <v>467.5</v>
      </c>
    </row>
    <row r="33" spans="1:2" ht="48" customHeight="1">
      <c r="A33" s="2" t="s">
        <v>45</v>
      </c>
      <c r="B33" s="10">
        <v>467.5</v>
      </c>
    </row>
    <row r="34" spans="1:2" ht="48" customHeight="1">
      <c r="A34" s="2" t="s">
        <v>46</v>
      </c>
      <c r="B34" s="10">
        <v>935</v>
      </c>
    </row>
    <row r="35" spans="1:2" ht="48" customHeight="1">
      <c r="A35" s="2" t="s">
        <v>47</v>
      </c>
      <c r="B35" s="10">
        <v>467.5</v>
      </c>
    </row>
    <row r="36" spans="1:2" ht="48" customHeight="1">
      <c r="A36" s="2" t="s">
        <v>48</v>
      </c>
      <c r="B36" s="10">
        <v>680</v>
      </c>
    </row>
    <row r="37" spans="1:2" ht="48" customHeight="1">
      <c r="A37" s="2" t="s">
        <v>49</v>
      </c>
      <c r="B37" s="10">
        <v>595</v>
      </c>
    </row>
    <row r="38" spans="1:2" ht="48" customHeight="1">
      <c r="A38" s="2" t="s">
        <v>50</v>
      </c>
      <c r="B38" s="10">
        <v>680</v>
      </c>
    </row>
    <row r="39" spans="1:2" ht="48" customHeight="1">
      <c r="A39" s="2" t="s">
        <v>51</v>
      </c>
      <c r="B39" s="10">
        <v>680</v>
      </c>
    </row>
    <row r="40" spans="1:2" ht="48" customHeight="1">
      <c r="A40" s="2" t="s">
        <v>52</v>
      </c>
      <c r="B40" s="10">
        <v>297.5</v>
      </c>
    </row>
    <row r="41" spans="1:2" ht="48" customHeight="1">
      <c r="A41" s="2" t="s">
        <v>53</v>
      </c>
      <c r="B41" s="10">
        <v>297.5</v>
      </c>
    </row>
    <row r="42" spans="1:2" ht="48" customHeight="1">
      <c r="A42" s="2" t="s">
        <v>54</v>
      </c>
      <c r="B42" s="10">
        <v>935</v>
      </c>
    </row>
    <row r="43" spans="1:2" ht="48" customHeight="1">
      <c r="A43" s="2" t="s">
        <v>55</v>
      </c>
      <c r="B43" s="10">
        <v>467.5</v>
      </c>
    </row>
    <row r="44" spans="1:2" ht="48" customHeight="1">
      <c r="A44" s="2" t="s">
        <v>56</v>
      </c>
      <c r="B44" s="10">
        <v>935</v>
      </c>
    </row>
    <row r="45" spans="1:2" ht="48" customHeight="1">
      <c r="A45" s="2" t="s">
        <v>57</v>
      </c>
      <c r="B45" s="10">
        <v>467.5</v>
      </c>
    </row>
    <row r="46" spans="1:2" ht="48" customHeight="1">
      <c r="A46" s="2" t="s">
        <v>58</v>
      </c>
      <c r="B46" s="10">
        <v>297.5</v>
      </c>
    </row>
    <row r="47" spans="1:2" ht="48" customHeight="1">
      <c r="A47" s="2" t="s">
        <v>59</v>
      </c>
      <c r="B47" s="10">
        <v>595</v>
      </c>
    </row>
    <row r="48" spans="1:2" ht="48" customHeight="1">
      <c r="A48" s="2" t="s">
        <v>60</v>
      </c>
      <c r="B48" s="10">
        <v>467.5</v>
      </c>
    </row>
    <row r="49" spans="1:2" ht="48" customHeight="1">
      <c r="A49" s="2" t="s">
        <v>61</v>
      </c>
      <c r="B49" s="10">
        <v>935</v>
      </c>
    </row>
    <row r="50" spans="1:2" ht="48" customHeight="1">
      <c r="A50" s="2" t="s">
        <v>62</v>
      </c>
      <c r="B50" s="10">
        <v>467.5</v>
      </c>
    </row>
    <row r="51" spans="1:2" ht="48" customHeight="1">
      <c r="A51" s="2" t="s">
        <v>63</v>
      </c>
      <c r="B51" s="10">
        <v>935</v>
      </c>
    </row>
    <row r="52" spans="1:2" ht="48" customHeight="1">
      <c r="A52" s="2" t="s">
        <v>64</v>
      </c>
      <c r="B52" s="10">
        <v>51</v>
      </c>
    </row>
    <row r="53" spans="1:2" ht="48" customHeight="1">
      <c r="A53" s="2" t="s">
        <v>65</v>
      </c>
      <c r="B53" s="10">
        <v>51</v>
      </c>
    </row>
    <row r="54" spans="1:2" ht="48" customHeight="1">
      <c r="A54" s="2" t="s">
        <v>66</v>
      </c>
      <c r="B54" s="10">
        <v>51</v>
      </c>
    </row>
    <row r="55" spans="1:2" ht="48" customHeight="1">
      <c r="A55" s="2"/>
      <c r="B55" s="10"/>
    </row>
    <row r="56" spans="1:2" ht="48" customHeight="1">
      <c r="A56" s="2" t="s">
        <v>67</v>
      </c>
      <c r="B56" s="10">
        <v>595</v>
      </c>
    </row>
    <row r="57" spans="1:2" ht="48" customHeight="1">
      <c r="A57" s="2" t="s">
        <v>68</v>
      </c>
      <c r="B57" s="10">
        <v>595</v>
      </c>
    </row>
    <row r="58" spans="1:2" ht="48" customHeight="1">
      <c r="A58" s="2" t="s">
        <v>69</v>
      </c>
      <c r="B58" s="10">
        <v>595</v>
      </c>
    </row>
    <row r="59" spans="1:2" ht="48" customHeight="1">
      <c r="A59" s="2" t="s">
        <v>70</v>
      </c>
      <c r="B59" s="10">
        <v>892.5</v>
      </c>
    </row>
    <row r="60" spans="1:2" ht="48" customHeight="1">
      <c r="A60" s="2" t="s">
        <v>71</v>
      </c>
      <c r="B60" s="10">
        <v>892.5</v>
      </c>
    </row>
    <row r="61" spans="1:2" ht="48" customHeight="1">
      <c r="A61" s="2" t="s">
        <v>72</v>
      </c>
      <c r="B61" s="10">
        <v>892.5</v>
      </c>
    </row>
    <row r="62" spans="1:2" ht="48" customHeight="1">
      <c r="A62" s="2" t="s">
        <v>73</v>
      </c>
      <c r="B62" s="10">
        <v>892.5</v>
      </c>
    </row>
    <row r="63" spans="1:2" ht="48" customHeight="1">
      <c r="A63" s="2" t="s">
        <v>74</v>
      </c>
      <c r="B63" s="10">
        <v>467.5</v>
      </c>
    </row>
    <row r="64" spans="1:2" ht="48" customHeight="1">
      <c r="A64" s="2" t="s">
        <v>75</v>
      </c>
      <c r="B64" s="10">
        <v>314.5</v>
      </c>
    </row>
    <row r="65" spans="1:2" ht="48" customHeight="1">
      <c r="A65" s="2" t="s">
        <v>76</v>
      </c>
      <c r="B65" s="10">
        <v>0</v>
      </c>
    </row>
    <row r="66" spans="1:2" ht="48" customHeight="1">
      <c r="A66" s="2" t="s">
        <v>76</v>
      </c>
      <c r="B66" s="10">
        <v>467.5</v>
      </c>
    </row>
    <row r="67" spans="1:2" ht="48" customHeight="1">
      <c r="A67" s="2"/>
      <c r="B67" s="10"/>
    </row>
    <row r="68" spans="1:2" ht="48" customHeight="1">
      <c r="A68" s="2" t="s">
        <v>77</v>
      </c>
      <c r="B68" s="10">
        <v>212.5</v>
      </c>
    </row>
    <row r="69" spans="1:2" ht="48" customHeight="1">
      <c r="A69" s="2" t="s">
        <v>78</v>
      </c>
      <c r="B69" s="10">
        <v>4250</v>
      </c>
    </row>
    <row r="70" spans="1:2" ht="48" customHeight="1">
      <c r="A70" s="2" t="s">
        <v>79</v>
      </c>
      <c r="B70" s="10">
        <v>3315</v>
      </c>
    </row>
    <row r="71" spans="1:2" ht="48" customHeight="1">
      <c r="A71" s="2" t="s">
        <v>80</v>
      </c>
      <c r="B71" s="10">
        <v>3230</v>
      </c>
    </row>
    <row r="72" spans="1:2" ht="48" customHeight="1">
      <c r="A72" s="2" t="s">
        <v>81</v>
      </c>
      <c r="B72" s="10">
        <v>3060</v>
      </c>
    </row>
    <row r="73" spans="1:2" ht="48" customHeight="1">
      <c r="A73" s="2" t="s">
        <v>82</v>
      </c>
      <c r="B73" s="10">
        <v>4165</v>
      </c>
    </row>
    <row r="74" spans="1:2" ht="48" customHeight="1">
      <c r="A74" s="2" t="s">
        <v>83</v>
      </c>
      <c r="B74" s="10">
        <v>3060</v>
      </c>
    </row>
    <row r="75" spans="1:2" ht="48" customHeight="1">
      <c r="A75" s="2" t="s">
        <v>84</v>
      </c>
      <c r="B75" s="10">
        <v>4250</v>
      </c>
    </row>
    <row r="76" spans="1:2" ht="48" customHeight="1">
      <c r="A76" s="2" t="s">
        <v>85</v>
      </c>
      <c r="B76" s="10">
        <v>3060</v>
      </c>
    </row>
    <row r="77" spans="1:2" ht="48" customHeight="1">
      <c r="A77" s="2" t="s">
        <v>86</v>
      </c>
      <c r="B77" s="10">
        <v>3060</v>
      </c>
    </row>
    <row r="78" spans="1:2" ht="48" customHeight="1">
      <c r="A78" s="2" t="s">
        <v>87</v>
      </c>
      <c r="B78" s="10">
        <v>3060</v>
      </c>
    </row>
    <row r="79" spans="1:2" ht="48" customHeight="1">
      <c r="A79" s="2" t="s">
        <v>88</v>
      </c>
      <c r="B79" s="10">
        <v>4250</v>
      </c>
    </row>
    <row r="80" spans="1:2" ht="48" customHeight="1">
      <c r="A80" s="2" t="s">
        <v>89</v>
      </c>
      <c r="B80" s="10">
        <v>3315</v>
      </c>
    </row>
    <row r="81" spans="1:2" ht="48" customHeight="1">
      <c r="A81" s="2" t="s">
        <v>90</v>
      </c>
      <c r="B81" s="10">
        <v>3400</v>
      </c>
    </row>
    <row r="82" spans="1:2" ht="48" customHeight="1">
      <c r="A82" s="2" t="s">
        <v>91</v>
      </c>
      <c r="B82" s="10">
        <v>3315</v>
      </c>
    </row>
    <row r="83" spans="1:2" ht="48" customHeight="1">
      <c r="A83" s="2" t="s">
        <v>92</v>
      </c>
      <c r="B83" s="10">
        <v>3060</v>
      </c>
    </row>
    <row r="84" spans="1:2" ht="48" customHeight="1">
      <c r="A84" s="2" t="s">
        <v>93</v>
      </c>
      <c r="B84" s="10">
        <v>3060</v>
      </c>
    </row>
    <row r="85" spans="1:2" ht="48" customHeight="1">
      <c r="A85" s="2" t="s">
        <v>94</v>
      </c>
      <c r="B85" s="10">
        <v>3060</v>
      </c>
    </row>
    <row r="86" spans="1:2" ht="48" customHeight="1">
      <c r="A86" s="2" t="s">
        <v>95</v>
      </c>
      <c r="B86" s="10">
        <v>3060</v>
      </c>
    </row>
    <row r="87" spans="1:2" ht="48" customHeight="1">
      <c r="A87" s="2" t="s">
        <v>96</v>
      </c>
      <c r="B87" s="10">
        <v>3060</v>
      </c>
    </row>
    <row r="88" spans="1:2" ht="48" customHeight="1">
      <c r="A88" s="2" t="s">
        <v>97</v>
      </c>
      <c r="B88" s="10">
        <v>4250</v>
      </c>
    </row>
    <row r="89" spans="1:2" ht="48" customHeight="1">
      <c r="A89" s="2" t="s">
        <v>98</v>
      </c>
      <c r="B89" s="10">
        <v>4250</v>
      </c>
    </row>
    <row r="90" spans="1:2" ht="48" customHeight="1">
      <c r="A90" s="2" t="s">
        <v>99</v>
      </c>
      <c r="B90" s="10">
        <v>3060</v>
      </c>
    </row>
    <row r="91" spans="1:2" ht="48" customHeight="1">
      <c r="A91" s="2" t="s">
        <v>100</v>
      </c>
      <c r="B91" s="10">
        <v>3060</v>
      </c>
    </row>
    <row r="92" spans="1:2" ht="48" customHeight="1">
      <c r="A92" s="2" t="s">
        <v>101</v>
      </c>
      <c r="B92" s="10">
        <v>3060</v>
      </c>
    </row>
    <row r="93" spans="1:2" ht="48" customHeight="1">
      <c r="A93" s="2" t="s">
        <v>102</v>
      </c>
      <c r="B93" s="10">
        <v>3060</v>
      </c>
    </row>
    <row r="94" spans="1:2" ht="48" customHeight="1">
      <c r="A94" s="2" t="s">
        <v>103</v>
      </c>
      <c r="B94" s="10">
        <v>3060</v>
      </c>
    </row>
    <row r="95" spans="1:2" ht="48" customHeight="1">
      <c r="A95" s="2" t="s">
        <v>104</v>
      </c>
      <c r="B95" s="10">
        <v>3060</v>
      </c>
    </row>
    <row r="96" spans="1:2" ht="48" customHeight="1">
      <c r="A96" s="2" t="s">
        <v>105</v>
      </c>
      <c r="B96" s="10">
        <v>3400</v>
      </c>
    </row>
    <row r="97" spans="1:2" ht="48" customHeight="1">
      <c r="A97" s="2" t="s">
        <v>106</v>
      </c>
      <c r="B97" s="10">
        <v>3400</v>
      </c>
    </row>
    <row r="98" spans="1:2" ht="48" customHeight="1">
      <c r="A98" s="2" t="s">
        <v>107</v>
      </c>
      <c r="B98" s="10">
        <v>3060</v>
      </c>
    </row>
    <row r="99" spans="1:2" ht="48" customHeight="1">
      <c r="A99" s="2" t="s">
        <v>108</v>
      </c>
      <c r="B99" s="10">
        <v>3400</v>
      </c>
    </row>
    <row r="100" spans="1:2" ht="48" customHeight="1">
      <c r="A100" s="2" t="s">
        <v>109</v>
      </c>
      <c r="B100" s="10">
        <v>3060</v>
      </c>
    </row>
    <row r="101" spans="1:2" ht="48" customHeight="1">
      <c r="A101" s="2" t="s">
        <v>110</v>
      </c>
      <c r="B101" s="10">
        <v>3060</v>
      </c>
    </row>
    <row r="102" spans="1:2" ht="48" customHeight="1">
      <c r="A102" s="2" t="s">
        <v>111</v>
      </c>
      <c r="B102" s="10">
        <v>4250</v>
      </c>
    </row>
    <row r="103" spans="1:2" ht="48" customHeight="1">
      <c r="A103" s="2" t="s">
        <v>112</v>
      </c>
      <c r="B103" s="10">
        <v>3060</v>
      </c>
    </row>
    <row r="104" spans="1:2" ht="48" customHeight="1">
      <c r="A104" s="2" t="s">
        <v>113</v>
      </c>
      <c r="B104" s="10">
        <v>3230</v>
      </c>
    </row>
    <row r="105" spans="1:2" ht="48" customHeight="1">
      <c r="A105" s="2" t="s">
        <v>114</v>
      </c>
      <c r="B105" s="10">
        <v>3230</v>
      </c>
    </row>
    <row r="106" spans="1:2" ht="48" customHeight="1">
      <c r="A106" s="2" t="s">
        <v>115</v>
      </c>
      <c r="B106" s="10">
        <v>467.5</v>
      </c>
    </row>
    <row r="107" spans="1:2" ht="48" customHeight="1">
      <c r="A107" s="2" t="s">
        <v>116</v>
      </c>
      <c r="B107" s="10">
        <v>212.5</v>
      </c>
    </row>
    <row r="108" spans="1:2" ht="48" customHeight="1">
      <c r="A108" s="2" t="s">
        <v>117</v>
      </c>
      <c r="B108" s="10">
        <v>212.5</v>
      </c>
    </row>
    <row r="109" spans="1:2" ht="48" customHeight="1">
      <c r="A109" s="2" t="s">
        <v>118</v>
      </c>
      <c r="B109" s="10">
        <v>212.5</v>
      </c>
    </row>
    <row r="110" spans="1:2" ht="48" customHeight="1">
      <c r="A110" s="2" t="s">
        <v>119</v>
      </c>
      <c r="B110" s="10">
        <v>467.5</v>
      </c>
    </row>
    <row r="111" spans="1:2" ht="48" customHeight="1">
      <c r="A111" s="2" t="s">
        <v>120</v>
      </c>
      <c r="B111" s="10">
        <v>467.5</v>
      </c>
    </row>
    <row r="112" spans="1:2" ht="48" customHeight="1">
      <c r="A112" s="2" t="s">
        <v>121</v>
      </c>
      <c r="B112" s="10">
        <v>467.5</v>
      </c>
    </row>
    <row r="113" spans="1:2" ht="48" customHeight="1">
      <c r="A113" s="2" t="s">
        <v>122</v>
      </c>
      <c r="B113" s="10">
        <v>1275</v>
      </c>
    </row>
    <row r="114" spans="1:2" ht="48" customHeight="1">
      <c r="A114" s="2" t="s">
        <v>123</v>
      </c>
      <c r="B114" s="10">
        <v>1275</v>
      </c>
    </row>
    <row r="115" spans="1:2" ht="48" customHeight="1">
      <c r="A115" s="2" t="s">
        <v>124</v>
      </c>
      <c r="B115" s="10">
        <v>1275</v>
      </c>
    </row>
    <row r="116" spans="1:2" ht="48" customHeight="1">
      <c r="A116" s="2" t="s">
        <v>125</v>
      </c>
      <c r="B116" s="10">
        <v>1275</v>
      </c>
    </row>
    <row r="117" spans="1:2" ht="48" customHeight="1">
      <c r="A117" s="2" t="s">
        <v>126</v>
      </c>
      <c r="B117" s="10">
        <v>212.5</v>
      </c>
    </row>
    <row r="118" spans="1:2" ht="48" customHeight="1">
      <c r="A118" s="2" t="s">
        <v>127</v>
      </c>
      <c r="B118" s="10">
        <v>212.5</v>
      </c>
    </row>
    <row r="119" spans="1:2" ht="48" customHeight="1">
      <c r="A119" s="2" t="s">
        <v>128</v>
      </c>
      <c r="B119" s="10">
        <v>212.5</v>
      </c>
    </row>
    <row r="120" spans="1:2" ht="48" customHeight="1">
      <c r="A120" s="2" t="s">
        <v>129</v>
      </c>
      <c r="B120" s="10">
        <v>212.5</v>
      </c>
    </row>
    <row r="121" spans="1:2" ht="48" customHeight="1">
      <c r="A121" s="2" t="s">
        <v>130</v>
      </c>
      <c r="B121" s="10">
        <v>212.5</v>
      </c>
    </row>
    <row r="122" spans="1:2" ht="48" customHeight="1">
      <c r="A122" s="2" t="s">
        <v>131</v>
      </c>
      <c r="B122" s="10">
        <v>212.5</v>
      </c>
    </row>
    <row r="123" spans="1:2" ht="48" customHeight="1">
      <c r="A123" s="2" t="s">
        <v>132</v>
      </c>
      <c r="B123" s="10">
        <v>212.5</v>
      </c>
    </row>
    <row r="124" spans="1:2" ht="48" customHeight="1">
      <c r="A124" s="2" t="s">
        <v>133</v>
      </c>
      <c r="B124" s="10">
        <v>212.5</v>
      </c>
    </row>
    <row r="125" spans="1:2" ht="48" customHeight="1">
      <c r="A125" s="2" t="s">
        <v>134</v>
      </c>
      <c r="B125" s="10">
        <v>212.5</v>
      </c>
    </row>
    <row r="126" spans="1:2" ht="48" customHeight="1">
      <c r="A126" s="2" t="s">
        <v>135</v>
      </c>
      <c r="B126" s="10">
        <v>212.5</v>
      </c>
    </row>
    <row r="127" spans="1:2" ht="48" customHeight="1">
      <c r="A127" s="2" t="s">
        <v>136</v>
      </c>
      <c r="B127" s="10">
        <v>416.5</v>
      </c>
    </row>
    <row r="128" spans="1:2" ht="48" customHeight="1">
      <c r="A128" s="2" t="s">
        <v>137</v>
      </c>
      <c r="B128" s="10">
        <v>501.5</v>
      </c>
    </row>
    <row r="129" spans="1:2" ht="48" customHeight="1">
      <c r="A129" s="2" t="s">
        <v>138</v>
      </c>
      <c r="B129" s="10">
        <v>365.5</v>
      </c>
    </row>
    <row r="130" spans="1:2" ht="48" customHeight="1">
      <c r="A130" s="2" t="s">
        <v>139</v>
      </c>
      <c r="B130" s="10">
        <v>510</v>
      </c>
    </row>
    <row r="131" spans="1:2" ht="48" customHeight="1">
      <c r="A131" s="2" t="s">
        <v>140</v>
      </c>
      <c r="B131" s="10">
        <v>510</v>
      </c>
    </row>
    <row r="132" spans="1:2" ht="48" customHeight="1">
      <c r="A132" s="2" t="s">
        <v>141</v>
      </c>
      <c r="B132" s="10">
        <v>365.5</v>
      </c>
    </row>
    <row r="133" spans="1:2" ht="48" customHeight="1">
      <c r="A133" s="2" t="s">
        <v>142</v>
      </c>
      <c r="B133" s="10">
        <v>382.5</v>
      </c>
    </row>
    <row r="134" spans="1:2" ht="48" customHeight="1">
      <c r="A134" s="2" t="s">
        <v>143</v>
      </c>
      <c r="B134" s="10">
        <v>365.5</v>
      </c>
    </row>
    <row r="135" spans="1:2" ht="48" customHeight="1">
      <c r="A135" s="2" t="s">
        <v>144</v>
      </c>
      <c r="B135" s="10">
        <v>382.5</v>
      </c>
    </row>
    <row r="136" spans="1:2" ht="48" customHeight="1">
      <c r="A136" s="2" t="s">
        <v>145</v>
      </c>
      <c r="B136" s="10">
        <v>102</v>
      </c>
    </row>
    <row r="137" spans="1:2" ht="48" customHeight="1">
      <c r="A137" s="2" t="s">
        <v>146</v>
      </c>
      <c r="B137" s="10">
        <v>102</v>
      </c>
    </row>
    <row r="138" spans="1:2" ht="48" customHeight="1">
      <c r="A138" s="2" t="s">
        <v>147</v>
      </c>
      <c r="B138" s="10">
        <v>102</v>
      </c>
    </row>
    <row r="139" spans="1:2" ht="48" customHeight="1">
      <c r="A139" s="2" t="s">
        <v>148</v>
      </c>
      <c r="B139" s="10">
        <v>365.5</v>
      </c>
    </row>
    <row r="140" spans="1:2" ht="48" customHeight="1">
      <c r="A140" s="2" t="s">
        <v>149</v>
      </c>
      <c r="B140" s="10">
        <v>365.5</v>
      </c>
    </row>
    <row r="141" spans="1:2" ht="48" customHeight="1">
      <c r="A141" s="2" t="s">
        <v>150</v>
      </c>
      <c r="B141" s="10">
        <v>365.5</v>
      </c>
    </row>
    <row r="142" spans="1:2" ht="48" customHeight="1">
      <c r="A142" s="2" t="s">
        <v>150</v>
      </c>
      <c r="B142" s="10">
        <v>365.5</v>
      </c>
    </row>
    <row r="143" spans="1:2" ht="48" customHeight="1">
      <c r="A143" s="2" t="s">
        <v>151</v>
      </c>
      <c r="B143" s="10">
        <v>365.5</v>
      </c>
    </row>
    <row r="144" spans="1:2" ht="48" customHeight="1">
      <c r="A144" s="2" t="s">
        <v>152</v>
      </c>
      <c r="B144" s="10">
        <v>365.5</v>
      </c>
    </row>
    <row r="145" spans="1:2" ht="48" customHeight="1">
      <c r="A145" s="2" t="s">
        <v>153</v>
      </c>
      <c r="B145" s="10">
        <v>365.5</v>
      </c>
    </row>
    <row r="146" spans="1:2" ht="48" customHeight="1">
      <c r="A146" s="2" t="s">
        <v>154</v>
      </c>
      <c r="B146" s="10">
        <v>510</v>
      </c>
    </row>
    <row r="147" spans="1:2" ht="48" customHeight="1">
      <c r="A147" s="2" t="s">
        <v>155</v>
      </c>
      <c r="B147" s="10">
        <v>416.5</v>
      </c>
    </row>
    <row r="148" spans="1:2" ht="48" customHeight="1">
      <c r="A148" s="2" t="s">
        <v>156</v>
      </c>
      <c r="B148" s="10">
        <v>510</v>
      </c>
    </row>
    <row r="149" spans="1:2" ht="48" customHeight="1">
      <c r="A149" s="2" t="s">
        <v>157</v>
      </c>
      <c r="B149" s="10">
        <v>416.5</v>
      </c>
    </row>
    <row r="150" spans="1:2" ht="48" customHeight="1">
      <c r="A150" s="2" t="s">
        <v>158</v>
      </c>
      <c r="B150" s="10">
        <v>416.5</v>
      </c>
    </row>
    <row r="151" spans="1:2" ht="48" customHeight="1">
      <c r="A151" s="2" t="s">
        <v>159</v>
      </c>
      <c r="B151" s="10">
        <v>501.5</v>
      </c>
    </row>
    <row r="152" spans="1:2" ht="48" customHeight="1">
      <c r="A152" s="2" t="s">
        <v>160</v>
      </c>
      <c r="B152" s="10">
        <v>501.5</v>
      </c>
    </row>
    <row r="153" spans="1:2" ht="48" customHeight="1">
      <c r="A153" s="2" t="s">
        <v>161</v>
      </c>
      <c r="B153" s="10">
        <v>382.5</v>
      </c>
    </row>
    <row r="154" spans="1:2" ht="48" customHeight="1">
      <c r="A154" s="2" t="s">
        <v>162</v>
      </c>
      <c r="B154" s="10">
        <v>841.5</v>
      </c>
    </row>
    <row r="155" spans="1:2" ht="48" customHeight="1">
      <c r="A155" s="2" t="s">
        <v>163</v>
      </c>
      <c r="B155" s="10">
        <v>510</v>
      </c>
    </row>
    <row r="156" spans="1:2" ht="48" customHeight="1">
      <c r="A156" s="2" t="s">
        <v>164</v>
      </c>
      <c r="B156" s="10">
        <v>510</v>
      </c>
    </row>
    <row r="157" spans="1:2" ht="48" customHeight="1">
      <c r="A157" s="2" t="s">
        <v>165</v>
      </c>
      <c r="B157" s="10">
        <v>510</v>
      </c>
    </row>
    <row r="158" spans="1:2" ht="48" customHeight="1">
      <c r="A158" s="2" t="s">
        <v>166</v>
      </c>
      <c r="B158" s="10">
        <v>510</v>
      </c>
    </row>
    <row r="159" spans="1:2" ht="48" customHeight="1">
      <c r="A159" s="2" t="s">
        <v>167</v>
      </c>
      <c r="B159" s="10">
        <v>510</v>
      </c>
    </row>
    <row r="160" spans="1:2" ht="48" customHeight="1">
      <c r="A160" s="2" t="s">
        <v>168</v>
      </c>
      <c r="B160" s="10">
        <v>510</v>
      </c>
    </row>
    <row r="161" spans="1:2" ht="48" customHeight="1">
      <c r="A161" s="2" t="s">
        <v>169</v>
      </c>
      <c r="B161" s="10">
        <v>510</v>
      </c>
    </row>
    <row r="162" spans="1:2" ht="48" customHeight="1">
      <c r="A162" s="2" t="s">
        <v>170</v>
      </c>
      <c r="B162" s="10">
        <v>365.5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Оптовый заказ</vt:lpstr>
      <vt:lpstr>Исходные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, Гера Алексашины</cp:lastModifiedBy>
  <dcterms:modified xsi:type="dcterms:W3CDTF">2026-09-09T06:07:32Z</dcterms:modified>
</cp:coreProperties>
</file>